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martin.graber\Desktop\TMP\"/>
    </mc:Choice>
  </mc:AlternateContent>
  <bookViews>
    <workbookView xWindow="0" yWindow="0" windowWidth="19200" windowHeight="8020"/>
  </bookViews>
  <sheets>
    <sheet name="Einführunsblatt" sheetId="2" r:id="rId1"/>
    <sheet name="Budget &amp; Abrechnung" sheetId="3" r:id="rId2"/>
    <sheet name="Schlussblatt" sheetId="9" r:id="rId3"/>
    <sheet name="Anleitung" sheetId="8" r:id="rId4"/>
  </sheets>
  <definedNames>
    <definedName name="_xlnm.Print_Area" localSheetId="3">Anleitung!$B$2:$E$18</definedName>
    <definedName name="_xlnm.Print_Area" localSheetId="1">'Budget &amp; Abrechnung'!$B$2:$L$121,'Budget &amp; Abrechnung'!$N$2:$O$121</definedName>
    <definedName name="_xlnm.Print_Area" localSheetId="0">Einführunsblatt!$B$2:$J$36</definedName>
    <definedName name="_xlnm.Print_Area" localSheetId="2">Schlussblatt!$B$2:$H$44</definedName>
    <definedName name="_xlnm.Print_Titles" localSheetId="1">'Budget &amp; Abrechnung'!$B:$B,'Budget &amp; Abrechnung'!$2:$4</definedName>
  </definedNames>
  <calcPr calcId="152511" fullCalcOnLoad="1"/>
</workbook>
</file>

<file path=xl/calcChain.xml><?xml version="1.0" encoding="utf-8"?>
<calcChain xmlns="http://schemas.openxmlformats.org/spreadsheetml/2006/main">
  <c r="B2" i="9" l="1"/>
  <c r="B2" i="3"/>
  <c r="L37" i="3"/>
  <c r="L47" i="3"/>
  <c r="L94" i="3"/>
  <c r="L89" i="3"/>
  <c r="L73" i="3"/>
  <c r="L74" i="3"/>
  <c r="L75" i="3"/>
  <c r="L77" i="3"/>
  <c r="L76" i="3"/>
  <c r="L70" i="3"/>
  <c r="L62" i="3"/>
  <c r="L51" i="3"/>
  <c r="L53" i="3"/>
  <c r="K7" i="3"/>
  <c r="K15" i="3"/>
  <c r="K8" i="3"/>
  <c r="K9" i="3"/>
  <c r="G11" i="9"/>
  <c r="H30" i="9"/>
  <c r="K21" i="3"/>
  <c r="K23" i="3" s="1"/>
  <c r="K25" i="3" s="1"/>
  <c r="K109" i="3" s="1"/>
  <c r="K22" i="3"/>
  <c r="L101" i="3"/>
  <c r="L102" i="3"/>
  <c r="J50" i="3"/>
  <c r="J53" i="3"/>
  <c r="J51" i="3"/>
  <c r="J89" i="3"/>
  <c r="J73" i="3"/>
  <c r="J74" i="3"/>
  <c r="J75" i="3"/>
  <c r="J76" i="3"/>
  <c r="J77" i="3"/>
  <c r="J70" i="3"/>
  <c r="J62" i="3"/>
  <c r="J47" i="3"/>
  <c r="J37" i="3"/>
  <c r="J101" i="3"/>
  <c r="J102" i="3"/>
  <c r="I7" i="3"/>
  <c r="I15" i="3"/>
  <c r="I8" i="3"/>
  <c r="I9" i="3"/>
  <c r="I21" i="3"/>
  <c r="I23" i="3" s="1"/>
  <c r="I25" i="3" s="1"/>
  <c r="I109" i="3" s="1"/>
  <c r="H50" i="3"/>
  <c r="J92" i="3"/>
  <c r="J94" i="3"/>
  <c r="J96" i="3"/>
  <c r="G12" i="9"/>
  <c r="J104" i="3"/>
  <c r="J110" i="3"/>
  <c r="L96" i="3"/>
  <c r="B19" i="9"/>
  <c r="H13" i="9"/>
  <c r="L104" i="3"/>
  <c r="L110" i="3"/>
  <c r="B32" i="9"/>
  <c r="F38" i="9"/>
  <c r="H15" i="9"/>
  <c r="H16" i="9"/>
  <c r="B30" i="9"/>
  <c r="B40" i="9"/>
  <c r="G14" i="9"/>
  <c r="G16" i="9"/>
  <c r="F30" i="9"/>
  <c r="K116" i="3" l="1"/>
  <c r="L112" i="3"/>
  <c r="L113" i="3" s="1"/>
  <c r="K120" i="3"/>
  <c r="L117" i="3"/>
  <c r="K111" i="3"/>
  <c r="K113" i="3" s="1"/>
  <c r="L121" i="3"/>
  <c r="J117" i="3"/>
  <c r="J112" i="3"/>
  <c r="J113" i="3" s="1"/>
  <c r="I111" i="3"/>
  <c r="I113" i="3" s="1"/>
  <c r="I116" i="3"/>
  <c r="J121" i="3"/>
  <c r="I120" i="3"/>
</calcChain>
</file>

<file path=xl/comments1.xml><?xml version="1.0" encoding="utf-8"?>
<comments xmlns="http://schemas.openxmlformats.org/spreadsheetml/2006/main">
  <authors>
    <author>Ki</author>
    <author>C.Mueller</author>
  </authors>
  <commentList>
    <comment ref="D9" authorId="0" shapeId="0">
      <text>
        <r>
          <rPr>
            <b/>
            <sz val="8"/>
            <color indexed="81"/>
            <rFont val="Tahoma"/>
            <charset val="1"/>
          </rPr>
          <t>Bitte ganze Lager/Kursbezeichnung angeben:
z.B. Tipp-Kurse mit Region und Themen</t>
        </r>
      </text>
    </comment>
    <comment ref="D10" authorId="0" shapeId="0">
      <text>
        <r>
          <rPr>
            <b/>
            <sz val="8"/>
            <color indexed="81"/>
            <rFont val="Tahoma"/>
            <charset val="1"/>
          </rPr>
          <t>Bitte vollständige Daten angeben.
Tag. Monat Jahr - Tag. Monat Jahr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B25" authorId="1" shapeId="0">
      <text>
        <r>
          <rPr>
            <b/>
            <sz val="8"/>
            <color indexed="81"/>
            <rFont val="Tahoma"/>
          </rPr>
          <t xml:space="preserve">Folgende Typen sind BSV berechtigt:
</t>
        </r>
        <r>
          <rPr>
            <sz val="8"/>
            <color indexed="81"/>
            <rFont val="Tahoma"/>
            <family val="2"/>
          </rPr>
          <t>- J+S-Leiterkurse (GL, LA)
- J+S-Module
- Impulskurse (IK)
- Tipp-Kurse
- Kaderkurse (KAKU)
- Schulungsabende
- Tageskurse (SLH, ...)
- Besondere Lagerangebote (nach Absprache)</t>
        </r>
      </text>
    </comment>
    <comment ref="B27" authorId="1" shapeId="0">
      <text>
        <r>
          <rPr>
            <b/>
            <sz val="8"/>
            <color indexed="81"/>
            <rFont val="Tahoma"/>
          </rPr>
          <t>Grundschulungen, 
CH-Lager, 
Tipp-Kurs-Lager,
Lager der Ortsjungscharen (ohne Abrechnung über die Zentralkasse)</t>
        </r>
      </text>
    </comment>
  </commentList>
</comments>
</file>

<file path=xl/comments2.xml><?xml version="1.0" encoding="utf-8"?>
<comments xmlns="http://schemas.openxmlformats.org/spreadsheetml/2006/main">
  <authors>
    <author>Raphael Zollinger</author>
    <author>Ki</author>
  </authors>
  <commentList>
    <comment ref="D19" authorId="0" shapeId="0">
      <text>
        <r>
          <rPr>
            <sz val="8"/>
            <color indexed="81"/>
            <rFont val="Tahoma"/>
            <family val="2"/>
          </rPr>
          <t>Kursdauer nach J+S, stimmt je nach An-/Abreise-Programm nicht mit effektiver Anzahl Lagertagen überein!</t>
        </r>
      </text>
    </comment>
    <comment ref="H21" authorId="0" shapeId="0">
      <text>
        <r>
          <rPr>
            <b/>
            <sz val="8"/>
            <color indexed="81"/>
            <rFont val="Tahoma"/>
            <family val="2"/>
          </rPr>
          <t>Pro Tag und Teilnehmer/in gibt es ca. Fr. 7.60</t>
        </r>
        <r>
          <rPr>
            <sz val="8"/>
            <color indexed="81"/>
            <rFont val="Tahoma"/>
          </rPr>
          <t xml:space="preserve">
Ab 01.01.2017 wird der definitive Lagerbeitrag in zwei Teilen ausbezahlt. Die erste Teilzahlung von 80% des Gesamtbetrags wird nach Abschluss des Angebots, die Restzahlung zu Beginn des Folgejahrs ausgelöst.
Die Restzahlung beträgt maximal 20%, abhängig vom zur Verfügung stehenden Kredit.
</t>
        </r>
      </text>
    </comment>
    <comment ref="C86" authorId="1" shapeId="0">
      <text>
        <r>
          <rPr>
            <b/>
            <sz val="8"/>
            <color indexed="81"/>
            <rFont val="Tahoma"/>
            <charset val="1"/>
          </rPr>
          <t>Fehlendes und defektes J+S-Material wird direkt dem Lager-/Kursleiter weiterverrechnet. Die Abrechnung erfolgt nicht über die Zentralkasse.</t>
        </r>
      </text>
    </comment>
    <comment ref="H101" authorId="0" shapeId="0">
      <text>
        <r>
          <rPr>
            <sz val="8"/>
            <color indexed="81"/>
            <rFont val="Tahoma"/>
            <family val="2"/>
          </rPr>
          <t>Ansatz pro Kilogramm Bruttogewicht
(Stand vom 25.01.2005 gegebenenfalls anpassen!)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Ki</author>
  </authors>
  <commentList>
    <comment ref="E2" authorId="0" shapeId="0">
      <text>
        <r>
          <rPr>
            <b/>
            <sz val="8"/>
            <color indexed="81"/>
            <rFont val="Tahoma"/>
            <charset val="1"/>
          </rPr>
          <t>Dieses Blatt müssen nur Lager und Kurse ausfüllen, die über die Zentralkasse abgerechnet werden. (Keine Ortsjungscharen)</t>
        </r>
      </text>
    </comment>
  </commentList>
</comments>
</file>

<file path=xl/sharedStrings.xml><?xml version="1.0" encoding="utf-8"?>
<sst xmlns="http://schemas.openxmlformats.org/spreadsheetml/2006/main" count="293" uniqueCount="257">
  <si>
    <t>Datum</t>
  </si>
  <si>
    <t>Einnahmen</t>
  </si>
  <si>
    <t>Ausgaben</t>
  </si>
  <si>
    <t>Anzahl Personen Teilnehmende</t>
  </si>
  <si>
    <t>Anzahl Personen Team</t>
  </si>
  <si>
    <t>Ort</t>
  </si>
  <si>
    <t>Anzahl Personen Küche</t>
  </si>
  <si>
    <t>Leitung</t>
  </si>
  <si>
    <t>Name, Vorname:</t>
  </si>
  <si>
    <t>Strasse, PLZ Ort:</t>
  </si>
  <si>
    <t>Telefon P und G:</t>
  </si>
  <si>
    <t>Abrechnung</t>
  </si>
  <si>
    <t>1.</t>
  </si>
  <si>
    <t>Anzahl Budget</t>
  </si>
  <si>
    <t xml:space="preserve">Anzahl Abrg. </t>
  </si>
  <si>
    <t xml:space="preserve">                    CHF</t>
  </si>
  <si>
    <t>1.1.1</t>
  </si>
  <si>
    <t>1.1.2</t>
  </si>
  <si>
    <t>1.2</t>
  </si>
  <si>
    <t>Beiträge Team</t>
  </si>
  <si>
    <t>1.3</t>
  </si>
  <si>
    <t>1.4</t>
  </si>
  <si>
    <t>1.5</t>
  </si>
  <si>
    <t>1.7</t>
  </si>
  <si>
    <t>2.</t>
  </si>
  <si>
    <t>2.1</t>
  </si>
  <si>
    <t>2.1.1</t>
  </si>
  <si>
    <t>Porti, Telefonspesen</t>
  </si>
  <si>
    <t>2.1.2</t>
  </si>
  <si>
    <t>Kopien</t>
  </si>
  <si>
    <t>2.1.3</t>
  </si>
  <si>
    <t>2.1.4</t>
  </si>
  <si>
    <t>Rekognoszierung</t>
  </si>
  <si>
    <t>2.1.5</t>
  </si>
  <si>
    <t>Werbung</t>
  </si>
  <si>
    <t>2.1.6</t>
  </si>
  <si>
    <t>2.2</t>
  </si>
  <si>
    <t>Unterkunft</t>
  </si>
  <si>
    <t>2.2.1</t>
  </si>
  <si>
    <t>Unterkunft: Hausmiete, Platzmiete</t>
  </si>
  <si>
    <t>2.2.2</t>
  </si>
  <si>
    <t>Unterkunft: Heizung, Strom, Holz etc.</t>
  </si>
  <si>
    <t>2.2.3</t>
  </si>
  <si>
    <t>Unterkunft: Zeltmiete</t>
  </si>
  <si>
    <t>2.2.4</t>
  </si>
  <si>
    <t>Telefon</t>
  </si>
  <si>
    <t>2.2.5</t>
  </si>
  <si>
    <t>Kurtaxe</t>
  </si>
  <si>
    <t>2.2.6</t>
  </si>
  <si>
    <t>Reinigung</t>
  </si>
  <si>
    <t>2.2.7</t>
  </si>
  <si>
    <t>Übrige Ausgaben Unterkunft</t>
  </si>
  <si>
    <t>Total Unterkunftskosten</t>
  </si>
  <si>
    <t>2.3</t>
  </si>
  <si>
    <t>Verpflegung</t>
  </si>
  <si>
    <t>Budget</t>
  </si>
  <si>
    <t>2.3.1</t>
  </si>
  <si>
    <t>2.3.2</t>
  </si>
  <si>
    <t>Übrige Ausgaben Verpflegung</t>
  </si>
  <si>
    <t>Total Verpflegungskosten</t>
  </si>
  <si>
    <t>2.4</t>
  </si>
  <si>
    <t>Reise- und Transportkosten</t>
  </si>
  <si>
    <t>2.4.1</t>
  </si>
  <si>
    <t>Kollektivbillet</t>
  </si>
  <si>
    <t>2.4.2</t>
  </si>
  <si>
    <t>Einzelbillette</t>
  </si>
  <si>
    <t>2.4.3</t>
  </si>
  <si>
    <t>2.4.4</t>
  </si>
  <si>
    <t>2.4.5</t>
  </si>
  <si>
    <t>Benzin</t>
  </si>
  <si>
    <t>2.4.6</t>
  </si>
  <si>
    <t>Übrige Ausgaben Reise- und Transportkosten</t>
  </si>
  <si>
    <t>Total Reise- und Transportkosten</t>
  </si>
  <si>
    <t>2.5</t>
  </si>
  <si>
    <t>Programm</t>
  </si>
  <si>
    <t>2.5.1</t>
  </si>
  <si>
    <t>2.5.2</t>
  </si>
  <si>
    <t>Ausflüge</t>
  </si>
  <si>
    <t>2.5.3</t>
  </si>
  <si>
    <t>Filme und Projektormiete</t>
  </si>
  <si>
    <t>2.5.4</t>
  </si>
  <si>
    <t>Preise Wettbewerbe</t>
  </si>
  <si>
    <t>2.5.5</t>
  </si>
  <si>
    <t>Übrige Ausgaben Programm</t>
  </si>
  <si>
    <t>Total  Programmkosten</t>
  </si>
  <si>
    <t>2.6</t>
  </si>
  <si>
    <t>Skilift-Abos</t>
  </si>
  <si>
    <t>Anzahl Abrg.</t>
  </si>
  <si>
    <t xml:space="preserve">               CHF</t>
  </si>
  <si>
    <t>2.6.1</t>
  </si>
  <si>
    <t>Erwachsene</t>
  </si>
  <si>
    <t>2.6.2</t>
  </si>
  <si>
    <t>2.6.3</t>
  </si>
  <si>
    <t>Kinder</t>
  </si>
  <si>
    <t>2.6.4</t>
  </si>
  <si>
    <t>Freikarten</t>
  </si>
  <si>
    <t>Total Kosten Skilift-Abos</t>
  </si>
  <si>
    <t>2.7</t>
  </si>
  <si>
    <t>Material</t>
  </si>
  <si>
    <t>2.7.1</t>
  </si>
  <si>
    <t>Verbrauchsmaterial</t>
  </si>
  <si>
    <t>2.7.2</t>
  </si>
  <si>
    <t>Bastelmaterial</t>
  </si>
  <si>
    <t>2.7.3</t>
  </si>
  <si>
    <t>2.7.4</t>
  </si>
  <si>
    <t>Reparaturen</t>
  </si>
  <si>
    <t>2.7.5</t>
  </si>
  <si>
    <t>Apotheke</t>
  </si>
  <si>
    <t>2.7.6</t>
  </si>
  <si>
    <t>Übrige Ausgaben Material</t>
  </si>
  <si>
    <t>Total Materialkosten</t>
  </si>
  <si>
    <t>2.8</t>
  </si>
  <si>
    <t>Übrige Ausgaben</t>
  </si>
  <si>
    <t>2.8.1</t>
  </si>
  <si>
    <t>2.8.2</t>
  </si>
  <si>
    <t>Geschenke</t>
  </si>
  <si>
    <t>Total Übrige Ausgaben</t>
  </si>
  <si>
    <t>3.</t>
  </si>
  <si>
    <t>Total Einnahmen</t>
  </si>
  <si>
    <t>Total Ausgaben</t>
  </si>
  <si>
    <t>3.1</t>
  </si>
  <si>
    <t>3.3</t>
  </si>
  <si>
    <t>Rechnungsausgleich</t>
  </si>
  <si>
    <t>Name, Adresse</t>
  </si>
  <si>
    <t>Abrechn.</t>
  </si>
  <si>
    <t>Beiträge TeilnehmerInnen</t>
  </si>
  <si>
    <t>2.3.3</t>
  </si>
  <si>
    <t>1.6</t>
  </si>
  <si>
    <t>Geldspenden extern / Finanzaktion</t>
  </si>
  <si>
    <t>Spenden Team (nicht verrechnete Spesen, …)</t>
  </si>
  <si>
    <t xml:space="preserve">Nicht verrechnete Spesen extern </t>
  </si>
  <si>
    <t>Total Einnahmen ohne J+S (Pos. 1a)</t>
  </si>
  <si>
    <t>Einnahmen J+S</t>
  </si>
  <si>
    <t>Total Einnahmen J+S (Pos. 1b)</t>
  </si>
  <si>
    <t>Total Einnahmen inkl. J+S (Pos. 1)</t>
  </si>
  <si>
    <t>1.8.1</t>
  </si>
  <si>
    <t>1.8.2</t>
  </si>
  <si>
    <t>Höckspesen (Reise, Verpflegung, etc.)</t>
  </si>
  <si>
    <t>2.7.7</t>
  </si>
  <si>
    <t>Material spezifisch fürs Programm</t>
  </si>
  <si>
    <t>2.7.8</t>
  </si>
  <si>
    <t>Inventar-Erweiterung</t>
  </si>
  <si>
    <t>Eintritte und Benützungsgebühren (Bäder, …)</t>
  </si>
  <si>
    <t>Unvorhergesehenes (5 % v. Total Ausgaben)</t>
  </si>
  <si>
    <t>Ansatz</t>
  </si>
  <si>
    <t>3.4</t>
  </si>
  <si>
    <t>3.5</t>
  </si>
  <si>
    <t>Abrechnung mit der Zentralkasse (ohne J+S)</t>
  </si>
  <si>
    <t>Naturalspenden (muss mit 2.3.2 übereinstimmen)</t>
  </si>
  <si>
    <t>Kilometervergütung (eigene)</t>
  </si>
  <si>
    <t>Fahrzeugmiete (+deren Kilometervergütung)</t>
  </si>
  <si>
    <t>Tage</t>
  </si>
  <si>
    <t>Ansatz:</t>
  </si>
  <si>
    <t>Fragen/Feedback</t>
  </si>
  <si>
    <t>Bedienungshinweise:</t>
  </si>
  <si>
    <t>Gelbe Felder</t>
  </si>
  <si>
    <t>Nur gelbe Zellen müssen eingetragen werden - alle anderen Felder werden automatisch berechnet.</t>
  </si>
  <si>
    <t>Blatt-Schutz</t>
  </si>
  <si>
    <t>Übrige Einnahmen</t>
  </si>
  <si>
    <t>Entschädigung</t>
  </si>
  <si>
    <t>E-Mail:</t>
  </si>
  <si>
    <t>Entschädigung Korrektur</t>
  </si>
  <si>
    <t>Naturalspenden (muss mit 1.5 übereinstimmen)</t>
  </si>
  <si>
    <t>Abrg.</t>
  </si>
  <si>
    <t>Durchführung als J+S-Lager</t>
  </si>
  <si>
    <t>J+S</t>
  </si>
  <si>
    <t>Änderungen werden laufen aufdatiert - für den Moment gilt folgendes:</t>
  </si>
  <si>
    <t>Da die Zahlungsmodi von J+S häufig angepasst werden, ist nicht ganz klar, wie lange dieser Ansatz Gültigkeit hat.</t>
  </si>
  <si>
    <t>Übrige Ausgaben Unkosten aussserhalb Lager</t>
  </si>
  <si>
    <t>Total Unkosten ausserhalb des Lagers</t>
  </si>
  <si>
    <t>Sportart: Lagersprort / Trekking</t>
  </si>
  <si>
    <t>Bruttogewicht in Kilogramm</t>
  </si>
  <si>
    <t>Ansatz pro Kg.</t>
  </si>
  <si>
    <t>2.9</t>
  </si>
  <si>
    <t>Ausgaben J+S</t>
  </si>
  <si>
    <t>2.9.1</t>
  </si>
  <si>
    <t>Materialmiete Leihmaterial J+S</t>
  </si>
  <si>
    <t>Total Ausgaben J+S</t>
  </si>
  <si>
    <t>Total Ausgaben inkl. J+S (Pos. 2.1 - 2.9)</t>
  </si>
  <si>
    <t>Total Ausgaben ohne J+S (Pos. 2.1 - 2.8)</t>
  </si>
  <si>
    <t>Anzahl J+S-TN Abrg.</t>
  </si>
  <si>
    <t>Materialmiete (ohne J+S)</t>
  </si>
  <si>
    <t>Jungscharsekretariat EMK</t>
  </si>
  <si>
    <t>info@jemk.ch</t>
  </si>
  <si>
    <t>3.6</t>
  </si>
  <si>
    <t>3.7</t>
  </si>
  <si>
    <t>- Budget bis 8 Wochen vor dem Kurs an:</t>
  </si>
  <si>
    <t xml:space="preserve">  (Abrechnung nicht in elektronischer Form!)</t>
  </si>
  <si>
    <t>3.8</t>
  </si>
  <si>
    <t>3.9</t>
  </si>
  <si>
    <t>Ermässigte Beiträge TeilnehmerInnen</t>
  </si>
  <si>
    <t>Jugendliche</t>
  </si>
  <si>
    <t>Lagerdauer (Tage):</t>
  </si>
  <si>
    <t>Bei Unklarheiten gibt das JS-Sekretariat gerne Auskunft. Auch an Verbesserungsideen besteht Interesse.
Bitte melde dich unter : info@jemk.ch oder zentralkasse@jemk.ch</t>
  </si>
  <si>
    <t>Um versehentliches Überschreiben von Berechnungsformeln zu vermeiden sind die Blätter geschützt.
Der Schutz kann aber ohne Passwort aufgehoben werden.
Dies geschieht unter:</t>
  </si>
  <si>
    <t>Extras --&gt; Schutz --&gt; Blattschutz aufheben.</t>
  </si>
  <si>
    <t xml:space="preserve">Excel 2007: </t>
  </si>
  <si>
    <t>Überprüfen --&gt; Blattschutz aufheben</t>
  </si>
  <si>
    <r>
      <rPr>
        <b/>
        <sz val="10"/>
        <rFont val="Tahoma"/>
        <family val="2"/>
      </rPr>
      <t>Excel 97 bis 2003:</t>
    </r>
    <r>
      <rPr>
        <sz val="10"/>
        <rFont val="Tahoma"/>
        <family val="2"/>
      </rPr>
      <t xml:space="preserve"> </t>
    </r>
  </si>
  <si>
    <t xml:space="preserve">- </t>
  </si>
  <si>
    <t>Korrekturmöglichkeit (Absenzen von J+S-Teilnehmenden)</t>
  </si>
  <si>
    <t>Vorschuss</t>
  </si>
  <si>
    <t>Falls ein Vorschuss durch die Zentralkasse ausbezahlt wurde, ist dieser hier einzutragen:</t>
  </si>
  <si>
    <t>Betrag (CHF)</t>
  </si>
  <si>
    <t>Überwiesen an Name, Adresse</t>
  </si>
  <si>
    <t>PC-Konto- oder IBAN-Nummer</t>
  </si>
  <si>
    <t>Von der Zentralkasse ausbezahlter Vorschuss</t>
  </si>
  <si>
    <t>Abschlusszahlungen</t>
  </si>
  <si>
    <t>a)</t>
  </si>
  <si>
    <t>(Einzahlungsscheine erleichtern die Vergütung!)</t>
  </si>
  <si>
    <t>b)</t>
  </si>
  <si>
    <t>nächsten Tagen an:</t>
  </si>
  <si>
    <t>Betrag:</t>
  </si>
  <si>
    <t>c)</t>
  </si>
  <si>
    <r>
      <t xml:space="preserve">Den </t>
    </r>
    <r>
      <rPr>
        <b/>
        <sz val="10"/>
        <rFont val="Tahoma"/>
        <family val="2"/>
      </rPr>
      <t>Betrag zu Gunsten der Zentralkasse</t>
    </r>
    <r>
      <rPr>
        <sz val="10"/>
        <rFont val="Tahoma"/>
        <family val="2"/>
      </rPr>
      <t xml:space="preserve"> überweise ich in den </t>
    </r>
  </si>
  <si>
    <r>
      <t>Keine Abschlusszahlung</t>
    </r>
    <r>
      <rPr>
        <sz val="10"/>
        <rFont val="Tahoma"/>
        <family val="2"/>
      </rPr>
      <t xml:space="preserve"> nötig</t>
    </r>
  </si>
  <si>
    <t>Betrag zu Gunsten der Zentralkasse</t>
  </si>
  <si>
    <t>Ort, Datum:</t>
  </si>
  <si>
    <t xml:space="preserve">Unterschrift: </t>
  </si>
  <si>
    <t>Abrechnung (CHF)</t>
  </si>
  <si>
    <t/>
  </si>
  <si>
    <t>Kommentar Budget</t>
  </si>
  <si>
    <t>Kommentar Abrechnung</t>
  </si>
  <si>
    <t>Budget &amp; Abrechnung für Lager und Kurse</t>
  </si>
  <si>
    <t>Lager/Kurs</t>
  </si>
  <si>
    <t>2.7.9</t>
  </si>
  <si>
    <t>J+S-Material in Rechnung gestellt (Defekt, Verlust, …)</t>
  </si>
  <si>
    <t>Durchführung als BSV-Kurs</t>
  </si>
  <si>
    <t>- Abrechnung (+ BSV-Formular für BSV-Kurse)  bis 4 Wochen</t>
  </si>
  <si>
    <t xml:space="preserve">  nach dem Kurs an:</t>
  </si>
  <si>
    <t>Anleitung zum Lager-/Kurs-Budget- und Abrechnungsformular</t>
  </si>
  <si>
    <t>Leihmaterialmiete-Ansatz ist SFr. 0.60 pro Kilogramm Bruttogewicht (Zelle H101)</t>
  </si>
  <si>
    <t>Lager-/Kursabrechnung</t>
  </si>
  <si>
    <t>Lager-/Kurs-Defizit</t>
  </si>
  <si>
    <t>Lager-/Kurs-Überschuss</t>
  </si>
  <si>
    <t>Abrechnung pro Kopf (Anzahl Teilnehmende)</t>
  </si>
  <si>
    <t>Lager-/Kurs-Defizit pro Teilnehmende</t>
  </si>
  <si>
    <t>Lager-/Kurs-Überschuss pro Teilnehmende</t>
  </si>
  <si>
    <t>Abrechnung pro Kopf (Anzahl Teilnehmende) und Tag</t>
  </si>
  <si>
    <t>Lager-/Kurs-Defizit pro Teilnehmer/in und Tag</t>
  </si>
  <si>
    <t>Lager-/Kurs-Überschuss pro Teilnehmer/in u. Tag</t>
  </si>
  <si>
    <t>Detailbelege sind nicht beizufügen, hingegen sind sie durch den Lager-/Kurskassier während 2 Jahren aufzubewahren.</t>
  </si>
  <si>
    <t>Unkosten ausserhalb des Lagers/Kurses</t>
  </si>
  <si>
    <t>Anzahl J+S-TN Budget</t>
  </si>
  <si>
    <t>Einnahmen Lager/Kurs ohne J+S (Pos. 1a)</t>
  </si>
  <si>
    <t>Ausgaben Lager/Kurs ohne J+S (2.1-2.8)</t>
  </si>
  <si>
    <t>Betrag zu Gunsten des Lagers/Kurses</t>
  </si>
  <si>
    <r>
      <t xml:space="preserve">Der </t>
    </r>
    <r>
      <rPr>
        <b/>
        <sz val="10"/>
        <rFont val="Tahoma"/>
        <family val="2"/>
      </rPr>
      <t>Betrag zu Gunsten des Lagers/Kurses</t>
    </r>
    <r>
      <rPr>
        <sz val="10"/>
        <rFont val="Tahoma"/>
        <family val="2"/>
      </rPr>
      <t xml:space="preserve"> ist wie folgt auszuzahlen:</t>
    </r>
  </si>
  <si>
    <t>Badenerstr 73</t>
  </si>
  <si>
    <t>8004 Zürich</t>
  </si>
  <si>
    <t>PC 15-49630-0</t>
  </si>
  <si>
    <t>Formular-Version vom 1.1.2019/Sp</t>
  </si>
  <si>
    <t>Jungschar der evangelisch-methodistischen Kirche der Schweiz</t>
  </si>
  <si>
    <t>Badenerstrasse 73</t>
  </si>
  <si>
    <t>8000 Zürich</t>
  </si>
  <si>
    <t>CH93 0900 0000 1504 9630 0</t>
  </si>
  <si>
    <t>Entschädigungs-Ansatz pro Tag und Teilneher im J+S Alter ist SFr. 7.60 (Zelle H21) siehe auch Kommentar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</si>
</sst>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7" formatCode="&quot;SFr.&quot;\ #,##0.00;[Red]&quot;SFr.&quot;\ \-#,##0.00"/>
    <numFmt numFmtId="179" formatCode="&quot;SFr.&quot;\ #,##0.00"/>
    <numFmt numFmtId="187" formatCode="[$CHF]\ #,##0.00"/>
  </numFmts>
  <fonts count="50" x14ac:knownFonts="1">
    <font>
      <sz val="10"/>
      <name val="Arial"/>
    </font>
    <font>
      <sz val="10"/>
      <name val="Arial"/>
    </font>
    <font>
      <sz val="8"/>
      <color indexed="81"/>
      <name val="Tahoma"/>
    </font>
    <font>
      <sz val="8"/>
      <color indexed="81"/>
      <name val="Tahoma"/>
      <family val="2"/>
    </font>
    <font>
      <b/>
      <sz val="8"/>
      <color indexed="81"/>
      <name val="Tahoma"/>
    </font>
    <font>
      <u/>
      <sz val="10"/>
      <color indexed="12"/>
      <name val="Arial"/>
    </font>
    <font>
      <sz val="10"/>
      <name val="Tahoma"/>
      <family val="2"/>
    </font>
    <font>
      <sz val="7"/>
      <name val="Tahoma"/>
      <family val="2"/>
    </font>
    <font>
      <sz val="8"/>
      <name val="Tahoma"/>
      <family val="2"/>
    </font>
    <font>
      <u/>
      <sz val="10"/>
      <color indexed="12"/>
      <name val="Tahoma"/>
      <family val="2"/>
    </font>
    <font>
      <sz val="10"/>
      <color indexed="10"/>
      <name val="Tahoma"/>
      <family val="2"/>
    </font>
    <font>
      <b/>
      <u/>
      <sz val="11"/>
      <color indexed="56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sz val="7"/>
      <color indexed="8"/>
      <name val="Tahoma"/>
      <family val="2"/>
    </font>
    <font>
      <b/>
      <sz val="10"/>
      <color indexed="50"/>
      <name val="Tahoma"/>
      <family val="2"/>
    </font>
    <font>
      <sz val="10"/>
      <color indexed="50"/>
      <name val="Tahoma"/>
      <family val="2"/>
    </font>
    <font>
      <b/>
      <sz val="8"/>
      <color indexed="50"/>
      <name val="Tahoma"/>
      <family val="2"/>
    </font>
    <font>
      <sz val="9"/>
      <color indexed="8"/>
      <name val="Tahoma"/>
      <family val="2"/>
    </font>
    <font>
      <sz val="8"/>
      <color indexed="10"/>
      <name val="Tahoma"/>
      <family val="2"/>
    </font>
    <font>
      <b/>
      <sz val="10"/>
      <color indexed="10"/>
      <name val="Tahoma"/>
      <family val="2"/>
    </font>
    <font>
      <b/>
      <sz val="8"/>
      <color indexed="10"/>
      <name val="Tahoma"/>
      <family val="2"/>
    </font>
    <font>
      <b/>
      <sz val="10"/>
      <name val="Tahoma"/>
      <family val="2"/>
    </font>
    <font>
      <b/>
      <sz val="10"/>
      <color indexed="12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b/>
      <sz val="10"/>
      <color indexed="56"/>
      <name val="Tahoma"/>
      <family val="2"/>
    </font>
    <font>
      <b/>
      <sz val="12"/>
      <name val="Tahoma"/>
      <family val="2"/>
    </font>
    <font>
      <b/>
      <sz val="11"/>
      <color indexed="56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name val="Tahoma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8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31" fillId="7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1" applyNumberFormat="0" applyAlignment="0" applyProtection="0"/>
    <xf numFmtId="0" fontId="33" fillId="11" borderId="2" applyNumberFormat="0" applyAlignment="0" applyProtection="0"/>
    <xf numFmtId="0" fontId="34" fillId="4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8" fillId="4" borderId="0" applyNumberFormat="0" applyBorder="0" applyAlignment="0" applyProtection="0"/>
    <xf numFmtId="0" fontId="1" fillId="2" borderId="4" applyNumberFormat="0" applyFont="0" applyAlignment="0" applyProtection="0"/>
    <xf numFmtId="0" fontId="39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13" borderId="9" applyNumberFormat="0" applyAlignment="0" applyProtection="0"/>
  </cellStyleXfs>
  <cellXfs count="396">
    <xf numFmtId="0" fontId="0" fillId="0" borderId="0" xfId="0"/>
    <xf numFmtId="0" fontId="6" fillId="14" borderId="0" xfId="0" applyFont="1" applyFill="1" applyProtection="1"/>
    <xf numFmtId="0" fontId="7" fillId="14" borderId="0" xfId="0" applyFont="1" applyFill="1" applyAlignment="1" applyProtection="1">
      <alignment horizontal="right"/>
    </xf>
    <xf numFmtId="0" fontId="8" fillId="14" borderId="0" xfId="0" applyFont="1" applyFill="1" applyAlignment="1" applyProtection="1">
      <alignment horizontal="right"/>
    </xf>
    <xf numFmtId="0" fontId="9" fillId="14" borderId="0" xfId="13" applyFont="1" applyFill="1" applyAlignment="1" applyProtection="1"/>
    <xf numFmtId="0" fontId="10" fillId="14" borderId="0" xfId="0" applyFont="1" applyFill="1" applyProtection="1"/>
    <xf numFmtId="0" fontId="8" fillId="14" borderId="10" xfId="0" applyFont="1" applyFill="1" applyBorder="1" applyAlignment="1" applyProtection="1">
      <alignment horizontal="center"/>
    </xf>
    <xf numFmtId="0" fontId="8" fillId="14" borderId="11" xfId="0" applyFont="1" applyFill="1" applyBorder="1" applyAlignment="1" applyProtection="1">
      <alignment horizontal="center"/>
    </xf>
    <xf numFmtId="0" fontId="6" fillId="15" borderId="0" xfId="0" applyFont="1" applyFill="1" applyBorder="1" applyProtection="1"/>
    <xf numFmtId="0" fontId="8" fillId="14" borderId="0" xfId="0" applyFont="1" applyFill="1" applyAlignment="1" applyProtection="1">
      <alignment wrapText="1"/>
    </xf>
    <xf numFmtId="0" fontId="6" fillId="14" borderId="0" xfId="0" applyFont="1" applyFill="1" applyBorder="1" applyAlignment="1" applyProtection="1">
      <alignment vertical="center"/>
    </xf>
    <xf numFmtId="0" fontId="6" fillId="14" borderId="0" xfId="0" quotePrefix="1" applyFont="1" applyFill="1" applyAlignment="1" applyProtection="1">
      <alignment horizontal="left"/>
    </xf>
    <xf numFmtId="0" fontId="6" fillId="14" borderId="0" xfId="0" applyFont="1" applyFill="1" applyAlignment="1" applyProtection="1">
      <alignment horizontal="right"/>
    </xf>
    <xf numFmtId="0" fontId="12" fillId="14" borderId="0" xfId="0" applyNumberFormat="1" applyFont="1" applyFill="1" applyBorder="1" applyAlignment="1" applyProtection="1">
      <alignment vertical="center"/>
    </xf>
    <xf numFmtId="0" fontId="13" fillId="14" borderId="0" xfId="0" applyFont="1" applyFill="1" applyBorder="1" applyAlignment="1" applyProtection="1">
      <alignment vertical="center"/>
    </xf>
    <xf numFmtId="0" fontId="14" fillId="14" borderId="0" xfId="0" applyFont="1" applyFill="1" applyBorder="1" applyAlignment="1" applyProtection="1">
      <alignment vertical="center"/>
    </xf>
    <xf numFmtId="49" fontId="13" fillId="14" borderId="0" xfId="0" applyNumberFormat="1" applyFont="1" applyFill="1" applyBorder="1" applyAlignment="1" applyProtection="1">
      <alignment vertical="center"/>
    </xf>
    <xf numFmtId="0" fontId="15" fillId="14" borderId="12" xfId="0" applyFont="1" applyFill="1" applyBorder="1" applyAlignment="1" applyProtection="1">
      <alignment horizontal="left" vertical="center"/>
    </xf>
    <xf numFmtId="0" fontId="13" fillId="14" borderId="12" xfId="0" applyFont="1" applyFill="1" applyBorder="1" applyAlignment="1" applyProtection="1">
      <alignment vertical="center"/>
    </xf>
    <xf numFmtId="0" fontId="15" fillId="14" borderId="13" xfId="0" applyFont="1" applyFill="1" applyBorder="1" applyAlignment="1" applyProtection="1">
      <alignment horizontal="left" vertical="center"/>
    </xf>
    <xf numFmtId="0" fontId="16" fillId="14" borderId="14" xfId="0" applyFont="1" applyFill="1" applyBorder="1" applyAlignment="1" applyProtection="1">
      <alignment horizontal="center" vertical="center" wrapText="1"/>
    </xf>
    <xf numFmtId="0" fontId="13" fillId="14" borderId="0" xfId="0" applyFont="1" applyFill="1" applyBorder="1" applyAlignment="1" applyProtection="1">
      <alignment vertical="center" wrapText="1"/>
    </xf>
    <xf numFmtId="49" fontId="13" fillId="14" borderId="15" xfId="0" applyNumberFormat="1" applyFont="1" applyFill="1" applyBorder="1" applyAlignment="1" applyProtection="1">
      <alignment vertical="center"/>
    </xf>
    <xf numFmtId="0" fontId="13" fillId="14" borderId="16" xfId="0" applyFont="1" applyFill="1" applyBorder="1" applyAlignment="1" applyProtection="1">
      <alignment vertical="center"/>
    </xf>
    <xf numFmtId="0" fontId="14" fillId="16" borderId="17" xfId="0" applyFont="1" applyFill="1" applyBorder="1" applyAlignment="1" applyProtection="1">
      <alignment horizontal="center" vertical="center"/>
      <protection locked="0"/>
    </xf>
    <xf numFmtId="0" fontId="14" fillId="16" borderId="18" xfId="0" applyFont="1" applyFill="1" applyBorder="1" applyAlignment="1" applyProtection="1">
      <alignment horizontal="center" vertical="center"/>
      <protection locked="0"/>
    </xf>
    <xf numFmtId="0" fontId="14" fillId="16" borderId="16" xfId="0" applyFont="1" applyFill="1" applyBorder="1" applyAlignment="1" applyProtection="1">
      <alignment horizontal="center" vertical="center"/>
      <protection locked="0"/>
    </xf>
    <xf numFmtId="4" fontId="14" fillId="0" borderId="19" xfId="0" applyNumberFormat="1" applyFont="1" applyFill="1" applyBorder="1" applyAlignment="1" applyProtection="1">
      <alignment vertical="center"/>
    </xf>
    <xf numFmtId="0" fontId="14" fillId="17" borderId="20" xfId="0" applyFont="1" applyFill="1" applyBorder="1" applyAlignment="1" applyProtection="1">
      <alignment vertical="center"/>
    </xf>
    <xf numFmtId="0" fontId="14" fillId="17" borderId="21" xfId="0" applyFont="1" applyFill="1" applyBorder="1" applyAlignment="1" applyProtection="1">
      <alignment vertical="center"/>
    </xf>
    <xf numFmtId="0" fontId="14" fillId="16" borderId="22" xfId="0" applyFont="1" applyFill="1" applyBorder="1" applyAlignment="1" applyProtection="1">
      <alignment horizontal="center" vertical="center"/>
      <protection locked="0"/>
    </xf>
    <xf numFmtId="4" fontId="14" fillId="0" borderId="23" xfId="0" applyNumberFormat="1" applyFont="1" applyFill="1" applyBorder="1" applyAlignment="1" applyProtection="1">
      <alignment vertical="center"/>
    </xf>
    <xf numFmtId="0" fontId="14" fillId="17" borderId="24" xfId="0" applyFont="1" applyFill="1" applyBorder="1" applyAlignment="1" applyProtection="1">
      <alignment vertical="center"/>
    </xf>
    <xf numFmtId="0" fontId="14" fillId="17" borderId="25" xfId="0" applyFont="1" applyFill="1" applyBorder="1" applyAlignment="1" applyProtection="1">
      <alignment vertical="center"/>
    </xf>
    <xf numFmtId="4" fontId="14" fillId="17" borderId="24" xfId="0" applyNumberFormat="1" applyFont="1" applyFill="1" applyBorder="1" applyAlignment="1" applyProtection="1">
      <alignment vertical="center"/>
    </xf>
    <xf numFmtId="4" fontId="14" fillId="17" borderId="25" xfId="0" applyNumberFormat="1" applyFont="1" applyFill="1" applyBorder="1" applyAlignment="1" applyProtection="1">
      <alignment vertical="center"/>
    </xf>
    <xf numFmtId="4" fontId="14" fillId="16" borderId="23" xfId="0" applyNumberFormat="1" applyFont="1" applyFill="1" applyBorder="1" applyAlignment="1" applyProtection="1">
      <alignment vertical="center"/>
      <protection locked="0"/>
    </xf>
    <xf numFmtId="4" fontId="14" fillId="16" borderId="26" xfId="0" applyNumberFormat="1" applyFont="1" applyFill="1" applyBorder="1" applyAlignment="1" applyProtection="1">
      <alignment vertical="center"/>
      <protection locked="0"/>
    </xf>
    <xf numFmtId="4" fontId="14" fillId="17" borderId="27" xfId="0" applyNumberFormat="1" applyFont="1" applyFill="1" applyBorder="1" applyAlignment="1" applyProtection="1">
      <alignment vertical="center"/>
    </xf>
    <xf numFmtId="4" fontId="14" fillId="17" borderId="28" xfId="0" applyNumberFormat="1" applyFont="1" applyFill="1" applyBorder="1" applyAlignment="1" applyProtection="1">
      <alignment vertical="center"/>
    </xf>
    <xf numFmtId="49" fontId="17" fillId="14" borderId="29" xfId="0" applyNumberFormat="1" applyFont="1" applyFill="1" applyBorder="1" applyAlignment="1" applyProtection="1">
      <alignment vertical="center"/>
    </xf>
    <xf numFmtId="0" fontId="17" fillId="14" borderId="30" xfId="0" applyFont="1" applyFill="1" applyBorder="1" applyAlignment="1" applyProtection="1">
      <alignment vertical="center"/>
    </xf>
    <xf numFmtId="0" fontId="18" fillId="14" borderId="30" xfId="0" applyFont="1" applyFill="1" applyBorder="1" applyAlignment="1" applyProtection="1">
      <alignment vertical="center"/>
    </xf>
    <xf numFmtId="4" fontId="19" fillId="0" borderId="31" xfId="0" applyNumberFormat="1" applyFont="1" applyFill="1" applyBorder="1" applyAlignment="1" applyProtection="1">
      <alignment vertical="center"/>
    </xf>
    <xf numFmtId="4" fontId="19" fillId="17" borderId="32" xfId="0" applyNumberFormat="1" applyFont="1" applyFill="1" applyBorder="1" applyAlignment="1" applyProtection="1">
      <alignment vertical="center"/>
    </xf>
    <xf numFmtId="0" fontId="18" fillId="14" borderId="0" xfId="0" applyFont="1" applyFill="1" applyBorder="1" applyAlignment="1" applyProtection="1">
      <alignment vertical="center"/>
    </xf>
    <xf numFmtId="49" fontId="17" fillId="14" borderId="0" xfId="0" applyNumberFormat="1" applyFont="1" applyFill="1" applyBorder="1" applyAlignment="1" applyProtection="1">
      <alignment vertical="center"/>
    </xf>
    <xf numFmtId="0" fontId="17" fillId="14" borderId="0" xfId="0" applyFont="1" applyFill="1" applyBorder="1" applyAlignment="1" applyProtection="1">
      <alignment vertical="center"/>
    </xf>
    <xf numFmtId="0" fontId="17" fillId="14" borderId="12" xfId="0" applyFont="1" applyFill="1" applyBorder="1" applyAlignment="1" applyProtection="1">
      <alignment vertical="center"/>
    </xf>
    <xf numFmtId="49" fontId="15" fillId="14" borderId="33" xfId="0" applyNumberFormat="1" applyFont="1" applyFill="1" applyBorder="1" applyAlignment="1" applyProtection="1">
      <alignment vertical="center"/>
    </xf>
    <xf numFmtId="0" fontId="16" fillId="14" borderId="34" xfId="0" applyFont="1" applyFill="1" applyBorder="1" applyAlignment="1" applyProtection="1">
      <alignment horizontal="center" vertical="center" wrapText="1"/>
    </xf>
    <xf numFmtId="49" fontId="15" fillId="14" borderId="35" xfId="0" applyNumberFormat="1" applyFont="1" applyFill="1" applyBorder="1" applyAlignment="1" applyProtection="1">
      <alignment vertical="center"/>
    </xf>
    <xf numFmtId="0" fontId="15" fillId="14" borderId="10" xfId="0" applyFont="1" applyFill="1" applyBorder="1" applyAlignment="1" applyProtection="1">
      <alignment horizontal="left" vertical="center"/>
    </xf>
    <xf numFmtId="0" fontId="16" fillId="14" borderId="36" xfId="0" applyFont="1" applyFill="1" applyBorder="1" applyAlignment="1" applyProtection="1">
      <alignment horizontal="center" vertical="center" wrapText="1"/>
    </xf>
    <xf numFmtId="0" fontId="20" fillId="14" borderId="24" xfId="0" applyFont="1" applyFill="1" applyBorder="1" applyAlignment="1" applyProtection="1">
      <alignment horizontal="left" vertical="center"/>
    </xf>
    <xf numFmtId="0" fontId="14" fillId="16" borderId="24" xfId="0" applyFont="1" applyFill="1" applyBorder="1" applyAlignment="1" applyProtection="1">
      <alignment horizontal="center" vertical="center" wrapText="1"/>
      <protection locked="0"/>
    </xf>
    <xf numFmtId="0" fontId="14" fillId="14" borderId="36" xfId="0" applyFont="1" applyFill="1" applyBorder="1" applyAlignment="1" applyProtection="1">
      <alignment horizontal="center" vertical="center" wrapText="1"/>
    </xf>
    <xf numFmtId="0" fontId="14" fillId="14" borderId="0" xfId="0" applyFont="1" applyFill="1" applyBorder="1" applyAlignment="1" applyProtection="1">
      <alignment horizontal="center" vertical="center" wrapText="1"/>
    </xf>
    <xf numFmtId="0" fontId="14" fillId="14" borderId="37" xfId="0" applyFont="1" applyFill="1" applyBorder="1" applyAlignment="1" applyProtection="1">
      <alignment horizontal="center" vertical="center" wrapText="1"/>
    </xf>
    <xf numFmtId="49" fontId="15" fillId="14" borderId="31" xfId="0" applyNumberFormat="1" applyFont="1" applyFill="1" applyBorder="1" applyAlignment="1" applyProtection="1">
      <alignment vertical="center"/>
    </xf>
    <xf numFmtId="0" fontId="13" fillId="14" borderId="13" xfId="0" applyFont="1" applyFill="1" applyBorder="1" applyAlignment="1" applyProtection="1">
      <alignment vertical="center"/>
    </xf>
    <xf numFmtId="0" fontId="16" fillId="14" borderId="13" xfId="0" applyFont="1" applyFill="1" applyBorder="1" applyAlignment="1" applyProtection="1">
      <alignment horizontal="center" wrapText="1"/>
    </xf>
    <xf numFmtId="0" fontId="16" fillId="14" borderId="38" xfId="0" applyFont="1" applyFill="1" applyBorder="1" applyAlignment="1" applyProtection="1">
      <alignment horizontal="center" wrapText="1"/>
    </xf>
    <xf numFmtId="0" fontId="16" fillId="14" borderId="39" xfId="0" applyFont="1" applyFill="1" applyBorder="1" applyAlignment="1" applyProtection="1">
      <alignment horizontal="center"/>
    </xf>
    <xf numFmtId="4" fontId="14" fillId="14" borderId="40" xfId="0" applyNumberFormat="1" applyFont="1" applyFill="1" applyBorder="1" applyAlignment="1" applyProtection="1">
      <alignment vertical="center"/>
    </xf>
    <xf numFmtId="4" fontId="14" fillId="14" borderId="13" xfId="0" applyNumberFormat="1" applyFont="1" applyFill="1" applyBorder="1" applyAlignment="1" applyProtection="1">
      <alignment vertical="center"/>
    </xf>
    <xf numFmtId="4" fontId="14" fillId="14" borderId="41" xfId="0" applyNumberFormat="1" applyFont="1" applyFill="1" applyBorder="1" applyAlignment="1" applyProtection="1">
      <alignment vertical="center"/>
    </xf>
    <xf numFmtId="49" fontId="13" fillId="14" borderId="42" xfId="0" applyNumberFormat="1" applyFont="1" applyFill="1" applyBorder="1" applyAlignment="1" applyProtection="1">
      <alignment vertical="center"/>
    </xf>
    <xf numFmtId="0" fontId="13" fillId="14" borderId="10" xfId="0" applyFont="1" applyFill="1" applyBorder="1" applyAlignment="1" applyProtection="1">
      <alignment vertical="center"/>
    </xf>
    <xf numFmtId="0" fontId="14" fillId="14" borderId="43" xfId="0" applyFont="1" applyFill="1" applyBorder="1" applyAlignment="1" applyProtection="1">
      <alignment vertical="center"/>
    </xf>
    <xf numFmtId="0" fontId="14" fillId="16" borderId="44" xfId="0" applyFont="1" applyFill="1" applyBorder="1" applyAlignment="1" applyProtection="1">
      <alignment vertical="center"/>
      <protection locked="0"/>
    </xf>
    <xf numFmtId="2" fontId="14" fillId="16" borderId="11" xfId="0" applyNumberFormat="1" applyFont="1" applyFill="1" applyBorder="1" applyAlignment="1" applyProtection="1">
      <alignment vertical="center"/>
      <protection locked="0"/>
    </xf>
    <xf numFmtId="4" fontId="14" fillId="0" borderId="45" xfId="0" applyNumberFormat="1" applyFont="1" applyFill="1" applyBorder="1" applyAlignment="1" applyProtection="1">
      <alignment vertical="center"/>
    </xf>
    <xf numFmtId="4" fontId="14" fillId="17" borderId="46" xfId="0" applyNumberFormat="1" applyFont="1" applyFill="1" applyBorder="1" applyAlignment="1" applyProtection="1">
      <alignment vertical="center"/>
    </xf>
    <xf numFmtId="4" fontId="14" fillId="0" borderId="42" xfId="0" applyNumberFormat="1" applyFont="1" applyFill="1" applyBorder="1" applyAlignment="1" applyProtection="1">
      <alignment vertical="center"/>
    </xf>
    <xf numFmtId="49" fontId="13" fillId="14" borderId="35" xfId="0" applyNumberFormat="1" applyFont="1" applyFill="1" applyBorder="1" applyAlignment="1" applyProtection="1">
      <alignment vertical="center"/>
    </xf>
    <xf numFmtId="0" fontId="14" fillId="14" borderId="47" xfId="0" applyFont="1" applyFill="1" applyBorder="1" applyAlignment="1" applyProtection="1">
      <alignment vertical="center"/>
    </xf>
    <xf numFmtId="0" fontId="14" fillId="14" borderId="48" xfId="0" applyFont="1" applyFill="1" applyBorder="1" applyAlignment="1" applyProtection="1">
      <alignment vertical="center"/>
    </xf>
    <xf numFmtId="0" fontId="14" fillId="16" borderId="48" xfId="0" applyFont="1" applyFill="1" applyBorder="1" applyAlignment="1" applyProtection="1">
      <alignment vertical="center"/>
      <protection locked="0"/>
    </xf>
    <xf numFmtId="2" fontId="14" fillId="16" borderId="24" xfId="0" applyNumberFormat="1" applyFont="1" applyFill="1" applyBorder="1" applyAlignment="1" applyProtection="1">
      <alignment vertical="center"/>
      <protection locked="0"/>
    </xf>
    <xf numFmtId="4" fontId="14" fillId="14" borderId="36" xfId="0" applyNumberFormat="1" applyFont="1" applyFill="1" applyBorder="1" applyAlignment="1" applyProtection="1">
      <alignment vertical="center"/>
    </xf>
    <xf numFmtId="4" fontId="14" fillId="17" borderId="49" xfId="0" applyNumberFormat="1" applyFont="1" applyFill="1" applyBorder="1" applyAlignment="1" applyProtection="1">
      <alignment vertical="center"/>
    </xf>
    <xf numFmtId="4" fontId="14" fillId="0" borderId="35" xfId="0" applyNumberFormat="1" applyFont="1" applyFill="1" applyBorder="1" applyAlignment="1" applyProtection="1">
      <alignment vertical="center"/>
    </xf>
    <xf numFmtId="4" fontId="19" fillId="0" borderId="29" xfId="0" applyNumberFormat="1" applyFont="1" applyFill="1" applyBorder="1" applyAlignment="1" applyProtection="1">
      <alignment vertical="center"/>
    </xf>
    <xf numFmtId="4" fontId="19" fillId="17" borderId="50" xfId="0" applyNumberFormat="1" applyFont="1" applyFill="1" applyBorder="1" applyAlignment="1" applyProtection="1">
      <alignment vertical="center"/>
    </xf>
    <xf numFmtId="4" fontId="19" fillId="0" borderId="51" xfId="0" applyNumberFormat="1" applyFont="1" applyFill="1" applyBorder="1" applyAlignment="1" applyProtection="1">
      <alignment vertical="center"/>
    </xf>
    <xf numFmtId="4" fontId="19" fillId="17" borderId="52" xfId="0" applyNumberFormat="1" applyFont="1" applyFill="1" applyBorder="1" applyAlignment="1" applyProtection="1">
      <alignment vertical="center"/>
    </xf>
    <xf numFmtId="0" fontId="16" fillId="14" borderId="13" xfId="0" applyFont="1" applyFill="1" applyBorder="1" applyAlignment="1" applyProtection="1">
      <alignment vertical="center" wrapText="1"/>
    </xf>
    <xf numFmtId="0" fontId="16" fillId="14" borderId="41" xfId="0" applyFont="1" applyFill="1" applyBorder="1" applyAlignment="1" applyProtection="1">
      <alignment vertical="center" wrapText="1"/>
    </xf>
    <xf numFmtId="0" fontId="15" fillId="14" borderId="12" xfId="0" applyFont="1" applyFill="1" applyBorder="1" applyAlignment="1" applyProtection="1">
      <alignment vertical="center"/>
    </xf>
    <xf numFmtId="0" fontId="16" fillId="14" borderId="32" xfId="0" applyFont="1" applyFill="1" applyBorder="1" applyAlignment="1" applyProtection="1">
      <alignment horizontal="center" vertical="center" wrapText="1"/>
    </xf>
    <xf numFmtId="4" fontId="14" fillId="17" borderId="45" xfId="0" applyNumberFormat="1" applyFont="1" applyFill="1" applyBorder="1" applyAlignment="1" applyProtection="1">
      <alignment vertical="center"/>
    </xf>
    <xf numFmtId="4" fontId="14" fillId="16" borderId="46" xfId="0" applyNumberFormat="1" applyFont="1" applyFill="1" applyBorder="1" applyAlignment="1" applyProtection="1">
      <alignment vertical="center"/>
      <protection locked="0"/>
    </xf>
    <xf numFmtId="4" fontId="14" fillId="17" borderId="23" xfId="0" applyNumberFormat="1" applyFont="1" applyFill="1" applyBorder="1" applyAlignment="1" applyProtection="1">
      <alignment vertical="center"/>
    </xf>
    <xf numFmtId="4" fontId="14" fillId="16" borderId="25" xfId="0" applyNumberFormat="1" applyFont="1" applyFill="1" applyBorder="1" applyAlignment="1" applyProtection="1">
      <alignment vertical="center"/>
      <protection locked="0"/>
    </xf>
    <xf numFmtId="4" fontId="14" fillId="17" borderId="26" xfId="0" applyNumberFormat="1" applyFont="1" applyFill="1" applyBorder="1" applyAlignment="1" applyProtection="1">
      <alignment vertical="center"/>
    </xf>
    <xf numFmtId="4" fontId="8" fillId="16" borderId="28" xfId="0" applyNumberFormat="1" applyFont="1" applyFill="1" applyBorder="1" applyProtection="1">
      <protection locked="0"/>
    </xf>
    <xf numFmtId="4" fontId="14" fillId="16" borderId="28" xfId="0" applyNumberFormat="1" applyFont="1" applyFill="1" applyBorder="1" applyAlignment="1" applyProtection="1">
      <alignment vertical="center"/>
      <protection locked="0"/>
    </xf>
    <xf numFmtId="49" fontId="10" fillId="14" borderId="29" xfId="0" applyNumberFormat="1" applyFont="1" applyFill="1" applyBorder="1" applyAlignment="1" applyProtection="1">
      <alignment vertical="center"/>
    </xf>
    <xf numFmtId="0" fontId="10" fillId="14" borderId="30" xfId="0" applyFont="1" applyFill="1" applyBorder="1" applyAlignment="1" applyProtection="1">
      <alignment vertical="center"/>
    </xf>
    <xf numFmtId="4" fontId="21" fillId="17" borderId="51" xfId="0" applyNumberFormat="1" applyFont="1" applyFill="1" applyBorder="1" applyAlignment="1" applyProtection="1">
      <alignment vertical="center"/>
    </xf>
    <xf numFmtId="4" fontId="21" fillId="0" borderId="53" xfId="0" applyNumberFormat="1" applyFont="1" applyFill="1" applyBorder="1" applyAlignment="1" applyProtection="1">
      <alignment vertical="center"/>
    </xf>
    <xf numFmtId="4" fontId="21" fillId="0" borderId="54" xfId="0" applyNumberFormat="1" applyFont="1" applyFill="1" applyBorder="1" applyAlignment="1" applyProtection="1">
      <alignment vertical="center"/>
    </xf>
    <xf numFmtId="0" fontId="10" fillId="14" borderId="0" xfId="0" applyFont="1" applyFill="1" applyBorder="1" applyAlignment="1" applyProtection="1">
      <alignment vertical="center"/>
    </xf>
    <xf numFmtId="4" fontId="14" fillId="14" borderId="0" xfId="0" applyNumberFormat="1" applyFont="1" applyFill="1" applyBorder="1" applyAlignment="1" applyProtection="1">
      <alignment vertical="center"/>
    </xf>
    <xf numFmtId="49" fontId="15" fillId="14" borderId="55" xfId="0" applyNumberFormat="1" applyFont="1" applyFill="1" applyBorder="1" applyAlignment="1" applyProtection="1">
      <alignment vertical="center"/>
    </xf>
    <xf numFmtId="0" fontId="15" fillId="14" borderId="56" xfId="0" applyFont="1" applyFill="1" applyBorder="1" applyAlignment="1" applyProtection="1">
      <alignment vertical="center"/>
    </xf>
    <xf numFmtId="0" fontId="13" fillId="14" borderId="56" xfId="0" applyFont="1" applyFill="1" applyBorder="1" applyAlignment="1" applyProtection="1">
      <alignment vertical="center"/>
    </xf>
    <xf numFmtId="4" fontId="14" fillId="14" borderId="56" xfId="0" applyNumberFormat="1" applyFont="1" applyFill="1" applyBorder="1" applyAlignment="1" applyProtection="1">
      <alignment vertical="center"/>
    </xf>
    <xf numFmtId="4" fontId="14" fillId="14" borderId="57" xfId="0" applyNumberFormat="1" applyFont="1" applyFill="1" applyBorder="1" applyAlignment="1" applyProtection="1">
      <alignment vertical="center"/>
    </xf>
    <xf numFmtId="167" fontId="14" fillId="14" borderId="12" xfId="0" applyNumberFormat="1" applyFont="1" applyFill="1" applyBorder="1" applyAlignment="1" applyProtection="1">
      <alignment vertical="center"/>
    </xf>
    <xf numFmtId="167" fontId="16" fillId="14" borderId="12" xfId="0" applyNumberFormat="1" applyFont="1" applyFill="1" applyBorder="1" applyAlignment="1" applyProtection="1">
      <alignment horizontal="center" vertical="center"/>
    </xf>
    <xf numFmtId="4" fontId="14" fillId="14" borderId="12" xfId="0" applyNumberFormat="1" applyFont="1" applyFill="1" applyBorder="1" applyAlignment="1" applyProtection="1">
      <alignment vertical="center"/>
    </xf>
    <xf numFmtId="4" fontId="14" fillId="14" borderId="58" xfId="0" applyNumberFormat="1" applyFont="1" applyFill="1" applyBorder="1" applyAlignment="1" applyProtection="1">
      <alignment vertical="center"/>
    </xf>
    <xf numFmtId="0" fontId="14" fillId="16" borderId="22" xfId="0" applyFont="1" applyFill="1" applyBorder="1" applyAlignment="1" applyProtection="1">
      <alignment vertical="center"/>
      <protection locked="0"/>
    </xf>
    <xf numFmtId="0" fontId="16" fillId="14" borderId="47" xfId="0" applyFont="1" applyFill="1" applyBorder="1" applyAlignment="1" applyProtection="1">
      <alignment horizontal="left" vertical="center"/>
    </xf>
    <xf numFmtId="0" fontId="16" fillId="14" borderId="47" xfId="0" applyFont="1" applyFill="1" applyBorder="1" applyAlignment="1" applyProtection="1">
      <alignment horizontal="right" vertical="center"/>
    </xf>
    <xf numFmtId="2" fontId="14" fillId="16" borderId="22" xfId="0" applyNumberFormat="1" applyFont="1" applyFill="1" applyBorder="1" applyAlignment="1" applyProtection="1">
      <alignment vertical="center"/>
      <protection locked="0"/>
    </xf>
    <xf numFmtId="2" fontId="14" fillId="0" borderId="24" xfId="0" applyNumberFormat="1" applyFont="1" applyFill="1" applyBorder="1" applyAlignment="1" applyProtection="1">
      <alignment vertical="center"/>
    </xf>
    <xf numFmtId="4" fontId="14" fillId="0" borderId="25" xfId="0" applyNumberFormat="1" applyFont="1" applyFill="1" applyBorder="1" applyAlignment="1" applyProtection="1">
      <alignment vertical="center"/>
    </xf>
    <xf numFmtId="4" fontId="21" fillId="0" borderId="52" xfId="0" applyNumberFormat="1" applyFont="1" applyFill="1" applyBorder="1" applyAlignment="1" applyProtection="1">
      <alignment vertical="center"/>
    </xf>
    <xf numFmtId="4" fontId="14" fillId="14" borderId="47" xfId="0" applyNumberFormat="1" applyFont="1" applyFill="1" applyBorder="1" applyAlignment="1" applyProtection="1">
      <alignment vertical="center"/>
    </xf>
    <xf numFmtId="0" fontId="13" fillId="14" borderId="30" xfId="0" applyFont="1" applyFill="1" applyBorder="1" applyAlignment="1" applyProtection="1">
      <alignment vertical="center"/>
    </xf>
    <xf numFmtId="0" fontId="16" fillId="14" borderId="59" xfId="0" applyFont="1" applyFill="1" applyBorder="1" applyAlignment="1" applyProtection="1">
      <alignment horizontal="center" vertical="center" wrapText="1"/>
    </xf>
    <xf numFmtId="0" fontId="16" fillId="14" borderId="60" xfId="0" applyFont="1" applyFill="1" applyBorder="1" applyAlignment="1" applyProtection="1">
      <alignment horizontal="center" vertical="center" wrapText="1"/>
    </xf>
    <xf numFmtId="49" fontId="13" fillId="14" borderId="15" xfId="0" applyNumberFormat="1" applyFont="1" applyFill="1" applyBorder="1" applyAlignment="1" applyProtection="1">
      <alignment vertical="top"/>
    </xf>
    <xf numFmtId="0" fontId="13" fillId="14" borderId="16" xfId="0" applyFont="1" applyFill="1" applyBorder="1" applyAlignment="1" applyProtection="1">
      <alignment vertical="center" wrapText="1"/>
    </xf>
    <xf numFmtId="4" fontId="14" fillId="17" borderId="61" xfId="0" applyNumberFormat="1" applyFont="1" applyFill="1" applyBorder="1" applyAlignment="1" applyProtection="1">
      <alignment vertical="center"/>
    </xf>
    <xf numFmtId="4" fontId="14" fillId="14" borderId="42" xfId="0" applyNumberFormat="1" applyFont="1" applyFill="1" applyBorder="1" applyAlignment="1" applyProtection="1">
      <alignment vertical="center"/>
    </xf>
    <xf numFmtId="4" fontId="14" fillId="14" borderId="62" xfId="0" applyNumberFormat="1" applyFont="1" applyFill="1" applyBorder="1" applyAlignment="1" applyProtection="1">
      <alignment vertical="center"/>
    </xf>
    <xf numFmtId="4" fontId="21" fillId="17" borderId="29" xfId="0" applyNumberFormat="1" applyFont="1" applyFill="1" applyBorder="1" applyAlignment="1" applyProtection="1">
      <alignment vertical="center"/>
    </xf>
    <xf numFmtId="49" fontId="10" fillId="14" borderId="30" xfId="0" applyNumberFormat="1" applyFont="1" applyFill="1" applyBorder="1" applyAlignment="1" applyProtection="1">
      <alignment vertical="center"/>
    </xf>
    <xf numFmtId="4" fontId="21" fillId="14" borderId="30" xfId="0" applyNumberFormat="1" applyFont="1" applyFill="1" applyBorder="1" applyAlignment="1" applyProtection="1">
      <alignment vertical="center"/>
    </xf>
    <xf numFmtId="49" fontId="22" fillId="14" borderId="29" xfId="0" applyNumberFormat="1" applyFont="1" applyFill="1" applyBorder="1" applyAlignment="1" applyProtection="1">
      <alignment vertical="center"/>
    </xf>
    <xf numFmtId="0" fontId="15" fillId="14" borderId="30" xfId="0" applyFont="1" applyFill="1" applyBorder="1" applyAlignment="1" applyProtection="1">
      <alignment vertical="center"/>
    </xf>
    <xf numFmtId="4" fontId="23" fillId="17" borderId="29" xfId="0" applyNumberFormat="1" applyFont="1" applyFill="1" applyBorder="1" applyAlignment="1" applyProtection="1">
      <alignment vertical="center"/>
    </xf>
    <xf numFmtId="4" fontId="23" fillId="0" borderId="52" xfId="0" applyNumberFormat="1" applyFont="1" applyFill="1" applyBorder="1" applyAlignment="1" applyProtection="1">
      <alignment vertical="center"/>
    </xf>
    <xf numFmtId="49" fontId="22" fillId="14" borderId="0" xfId="0" applyNumberFormat="1" applyFont="1" applyFill="1" applyBorder="1" applyAlignment="1" applyProtection="1">
      <alignment vertical="center"/>
    </xf>
    <xf numFmtId="0" fontId="15" fillId="14" borderId="0" xfId="0" applyFont="1" applyFill="1" applyBorder="1" applyAlignment="1" applyProtection="1">
      <alignment vertical="center"/>
    </xf>
    <xf numFmtId="0" fontId="23" fillId="14" borderId="0" xfId="0" applyNumberFormat="1" applyFont="1" applyFill="1" applyBorder="1" applyAlignment="1" applyProtection="1">
      <alignment vertical="center"/>
    </xf>
    <xf numFmtId="0" fontId="13" fillId="14" borderId="0" xfId="0" applyNumberFormat="1" applyFont="1" applyFill="1" applyBorder="1" applyAlignment="1" applyProtection="1">
      <alignment vertical="center"/>
    </xf>
    <xf numFmtId="49" fontId="10" fillId="14" borderId="33" xfId="0" applyNumberFormat="1" applyFont="1" applyFill="1" applyBorder="1" applyAlignment="1" applyProtection="1">
      <alignment vertical="center"/>
    </xf>
    <xf numFmtId="0" fontId="10" fillId="14" borderId="12" xfId="0" applyNumberFormat="1" applyFont="1" applyFill="1" applyBorder="1" applyAlignment="1" applyProtection="1">
      <alignment vertical="center"/>
    </xf>
    <xf numFmtId="0" fontId="13" fillId="14" borderId="12" xfId="0" applyNumberFormat="1" applyFont="1" applyFill="1" applyBorder="1" applyAlignment="1" applyProtection="1">
      <alignment vertical="center"/>
    </xf>
    <xf numFmtId="0" fontId="13" fillId="14" borderId="58" xfId="0" applyNumberFormat="1" applyFont="1" applyFill="1" applyBorder="1" applyAlignment="1" applyProtection="1">
      <alignment vertical="center"/>
    </xf>
    <xf numFmtId="0" fontId="7" fillId="14" borderId="0" xfId="0" applyNumberFormat="1" applyFont="1" applyFill="1" applyBorder="1" applyAlignment="1" applyProtection="1">
      <alignment horizontal="center" vertical="center"/>
    </xf>
    <xf numFmtId="0" fontId="16" fillId="14" borderId="0" xfId="0" applyNumberFormat="1" applyFont="1" applyFill="1" applyBorder="1" applyAlignment="1" applyProtection="1">
      <alignment horizontal="center"/>
    </xf>
    <xf numFmtId="49" fontId="24" fillId="14" borderId="35" xfId="0" applyNumberFormat="1" applyFont="1" applyFill="1" applyBorder="1" applyAlignment="1" applyProtection="1">
      <alignment vertical="center"/>
    </xf>
    <xf numFmtId="0" fontId="24" fillId="14" borderId="0" xfId="0" applyFont="1" applyFill="1" applyBorder="1" applyAlignment="1" applyProtection="1">
      <alignment vertical="center"/>
    </xf>
    <xf numFmtId="0" fontId="24" fillId="14" borderId="0" xfId="0" applyNumberFormat="1" applyFont="1" applyFill="1" applyBorder="1" applyAlignment="1" applyProtection="1">
      <alignment vertical="center"/>
    </xf>
    <xf numFmtId="0" fontId="13" fillId="14" borderId="37" xfId="0" applyNumberFormat="1" applyFont="1" applyFill="1" applyBorder="1" applyAlignment="1" applyProtection="1">
      <alignment vertical="center"/>
    </xf>
    <xf numFmtId="0" fontId="6" fillId="14" borderId="31" xfId="0" applyFont="1" applyFill="1" applyBorder="1" applyAlignment="1" applyProtection="1">
      <alignment vertical="center"/>
    </xf>
    <xf numFmtId="0" fontId="6" fillId="14" borderId="13" xfId="0" applyFont="1" applyFill="1" applyBorder="1" applyAlignment="1" applyProtection="1">
      <alignment vertical="center"/>
    </xf>
    <xf numFmtId="0" fontId="16" fillId="14" borderId="39" xfId="0" applyFont="1" applyFill="1" applyBorder="1" applyAlignment="1" applyProtection="1">
      <alignment horizontal="center" wrapText="1"/>
    </xf>
    <xf numFmtId="0" fontId="6" fillId="14" borderId="13" xfId="0" applyNumberFormat="1" applyFont="1" applyFill="1" applyBorder="1" applyAlignment="1" applyProtection="1">
      <alignment vertical="center"/>
    </xf>
    <xf numFmtId="0" fontId="6" fillId="14" borderId="41" xfId="0" applyNumberFormat="1" applyFont="1" applyFill="1" applyBorder="1" applyAlignment="1" applyProtection="1">
      <alignment vertical="center"/>
    </xf>
    <xf numFmtId="49" fontId="6" fillId="14" borderId="42" xfId="0" applyNumberFormat="1" applyFont="1" applyFill="1" applyBorder="1" applyAlignment="1" applyProtection="1">
      <alignment vertical="center"/>
    </xf>
    <xf numFmtId="0" fontId="6" fillId="14" borderId="10" xfId="0" applyFont="1" applyFill="1" applyBorder="1" applyAlignment="1" applyProtection="1">
      <alignment vertical="center"/>
    </xf>
    <xf numFmtId="0" fontId="8" fillId="16" borderId="17" xfId="0" applyFont="1" applyFill="1" applyBorder="1" applyAlignment="1" applyProtection="1">
      <alignment vertical="center"/>
      <protection locked="0"/>
    </xf>
    <xf numFmtId="2" fontId="8" fillId="16" borderId="11" xfId="0" applyNumberFormat="1" applyFont="1" applyFill="1" applyBorder="1" applyAlignment="1" applyProtection="1">
      <alignment vertical="center"/>
      <protection locked="0"/>
    </xf>
    <xf numFmtId="2" fontId="8" fillId="17" borderId="19" xfId="0" applyNumberFormat="1" applyFont="1" applyFill="1" applyBorder="1" applyAlignment="1" applyProtection="1">
      <alignment vertical="center"/>
    </xf>
    <xf numFmtId="2" fontId="8" fillId="18" borderId="21" xfId="0" applyNumberFormat="1" applyFont="1" applyFill="1" applyBorder="1" applyAlignment="1" applyProtection="1">
      <alignment vertical="center"/>
    </xf>
    <xf numFmtId="0" fontId="8" fillId="14" borderId="0" xfId="0" applyNumberFormat="1" applyFont="1" applyFill="1" applyBorder="1" applyAlignment="1" applyProtection="1">
      <alignment vertical="center"/>
    </xf>
    <xf numFmtId="2" fontId="21" fillId="17" borderId="51" xfId="0" applyNumberFormat="1" applyFont="1" applyFill="1" applyBorder="1" applyAlignment="1" applyProtection="1">
      <alignment vertical="center"/>
    </xf>
    <xf numFmtId="2" fontId="21" fillId="18" borderId="52" xfId="0" applyNumberFormat="1" applyFont="1" applyFill="1" applyBorder="1" applyAlignment="1" applyProtection="1">
      <alignment vertical="center"/>
    </xf>
    <xf numFmtId="0" fontId="10" fillId="14" borderId="0" xfId="0" applyNumberFormat="1" applyFont="1" applyFill="1" applyBorder="1" applyAlignment="1" applyProtection="1">
      <alignment vertical="center"/>
    </xf>
    <xf numFmtId="49" fontId="6" fillId="14" borderId="0" xfId="0" applyNumberFormat="1" applyFont="1" applyFill="1" applyBorder="1" applyAlignment="1" applyProtection="1">
      <alignment vertical="center"/>
    </xf>
    <xf numFmtId="2" fontId="8" fillId="14" borderId="0" xfId="0" applyNumberFormat="1" applyFont="1" applyFill="1" applyBorder="1" applyAlignment="1" applyProtection="1">
      <alignment vertical="center"/>
    </xf>
    <xf numFmtId="0" fontId="6" fillId="14" borderId="0" xfId="0" applyNumberFormat="1" applyFont="1" applyFill="1" applyBorder="1" applyAlignment="1" applyProtection="1">
      <alignment vertical="center"/>
    </xf>
    <xf numFmtId="0" fontId="22" fillId="14" borderId="30" xfId="0" applyFont="1" applyFill="1" applyBorder="1" applyAlignment="1" applyProtection="1">
      <alignment vertical="center"/>
    </xf>
    <xf numFmtId="2" fontId="23" fillId="17" borderId="51" xfId="0" applyNumberFormat="1" applyFont="1" applyFill="1" applyBorder="1" applyAlignment="1" applyProtection="1">
      <alignment vertical="center"/>
    </xf>
    <xf numFmtId="2" fontId="23" fillId="18" borderId="52" xfId="0" applyNumberFormat="1" applyFont="1" applyFill="1" applyBorder="1" applyAlignment="1" applyProtection="1">
      <alignment vertical="center"/>
    </xf>
    <xf numFmtId="0" fontId="16" fillId="14" borderId="31" xfId="0" applyFont="1" applyFill="1" applyBorder="1" applyAlignment="1" applyProtection="1">
      <alignment horizontal="center" vertical="center" wrapText="1"/>
    </xf>
    <xf numFmtId="49" fontId="13" fillId="14" borderId="61" xfId="0" applyNumberFormat="1" applyFont="1" applyFill="1" applyBorder="1" applyAlignment="1" applyProtection="1">
      <alignment vertical="center"/>
    </xf>
    <xf numFmtId="49" fontId="17" fillId="14" borderId="16" xfId="0" applyNumberFormat="1" applyFont="1" applyFill="1" applyBorder="1" applyAlignment="1" applyProtection="1">
      <alignment vertical="center"/>
    </xf>
    <xf numFmtId="4" fontId="26" fillId="0" borderId="63" xfId="0" applyNumberFormat="1" applyFont="1" applyFill="1" applyBorder="1" applyAlignment="1" applyProtection="1">
      <alignment vertical="center"/>
    </xf>
    <xf numFmtId="4" fontId="26" fillId="17" borderId="64" xfId="0" applyNumberFormat="1" applyFont="1" applyFill="1" applyBorder="1" applyAlignment="1" applyProtection="1">
      <alignment vertical="center"/>
    </xf>
    <xf numFmtId="0" fontId="13" fillId="14" borderId="61" xfId="0" applyFont="1" applyFill="1" applyBorder="1" applyAlignment="1" applyProtection="1">
      <alignment horizontal="left" vertical="center"/>
    </xf>
    <xf numFmtId="49" fontId="22" fillId="14" borderId="47" xfId="0" applyNumberFormat="1" applyFont="1" applyFill="1" applyBorder="1" applyAlignment="1" applyProtection="1">
      <alignment vertical="center"/>
    </xf>
    <xf numFmtId="49" fontId="22" fillId="14" borderId="16" xfId="0" applyNumberFormat="1" applyFont="1" applyFill="1" applyBorder="1" applyAlignment="1" applyProtection="1">
      <alignment vertical="center"/>
    </xf>
    <xf numFmtId="0" fontId="17" fillId="14" borderId="16" xfId="0" applyFont="1" applyFill="1" applyBorder="1" applyAlignment="1" applyProtection="1">
      <alignment vertical="center"/>
    </xf>
    <xf numFmtId="4" fontId="27" fillId="17" borderId="65" xfId="0" applyNumberFormat="1" applyFont="1" applyFill="1" applyBorder="1" applyAlignment="1" applyProtection="1">
      <alignment vertical="center"/>
    </xf>
    <xf numFmtId="4" fontId="19" fillId="0" borderId="66" xfId="0" applyNumberFormat="1" applyFont="1" applyFill="1" applyBorder="1" applyAlignment="1" applyProtection="1">
      <alignment vertical="center"/>
    </xf>
    <xf numFmtId="49" fontId="13" fillId="14" borderId="67" xfId="0" applyNumberFormat="1" applyFont="1" applyFill="1" applyBorder="1" applyAlignment="1" applyProtection="1">
      <alignment vertical="center"/>
    </xf>
    <xf numFmtId="0" fontId="13" fillId="14" borderId="68" xfId="0" applyFont="1" applyFill="1" applyBorder="1" applyAlignment="1" applyProtection="1">
      <alignment vertical="center"/>
    </xf>
    <xf numFmtId="4" fontId="27" fillId="0" borderId="69" xfId="0" applyNumberFormat="1" applyFont="1" applyFill="1" applyBorder="1" applyAlignment="1" applyProtection="1">
      <alignment vertical="center"/>
    </xf>
    <xf numFmtId="4" fontId="27" fillId="0" borderId="70" xfId="0" applyNumberFormat="1" applyFont="1" applyFill="1" applyBorder="1" applyAlignment="1" applyProtection="1">
      <alignment vertical="center"/>
    </xf>
    <xf numFmtId="49" fontId="13" fillId="14" borderId="33" xfId="0" applyNumberFormat="1" applyFont="1" applyFill="1" applyBorder="1" applyAlignment="1" applyProtection="1">
      <alignment vertical="center"/>
    </xf>
    <xf numFmtId="0" fontId="24" fillId="14" borderId="12" xfId="0" applyFont="1" applyFill="1" applyBorder="1" applyAlignment="1" applyProtection="1">
      <alignment vertical="center"/>
    </xf>
    <xf numFmtId="0" fontId="14" fillId="14" borderId="58" xfId="0" applyFont="1" applyFill="1" applyBorder="1" applyAlignment="1" applyProtection="1">
      <alignment vertical="center"/>
    </xf>
    <xf numFmtId="0" fontId="14" fillId="14" borderId="12" xfId="0" applyFont="1" applyFill="1" applyBorder="1" applyAlignment="1" applyProtection="1">
      <alignment vertical="center"/>
    </xf>
    <xf numFmtId="0" fontId="22" fillId="14" borderId="47" xfId="0" applyFont="1" applyFill="1" applyBorder="1" applyAlignment="1" applyProtection="1">
      <alignment vertical="center"/>
    </xf>
    <xf numFmtId="0" fontId="13" fillId="14" borderId="47" xfId="0" applyFont="1" applyFill="1" applyBorder="1" applyAlignment="1" applyProtection="1">
      <alignment vertical="center"/>
    </xf>
    <xf numFmtId="0" fontId="13" fillId="14" borderId="71" xfId="0" applyFont="1" applyFill="1" applyBorder="1" applyAlignment="1" applyProtection="1">
      <alignment vertical="center"/>
    </xf>
    <xf numFmtId="49" fontId="13" fillId="14" borderId="31" xfId="0" applyNumberFormat="1" applyFont="1" applyFill="1" applyBorder="1" applyAlignment="1" applyProtection="1">
      <alignment vertical="center"/>
    </xf>
    <xf numFmtId="0" fontId="17" fillId="14" borderId="13" xfId="0" applyFont="1" applyFill="1" applyBorder="1" applyAlignment="1" applyProtection="1">
      <alignment vertical="center"/>
    </xf>
    <xf numFmtId="4" fontId="27" fillId="17" borderId="26" xfId="0" applyNumberFormat="1" applyFont="1" applyFill="1" applyBorder="1" applyAlignment="1" applyProtection="1">
      <alignment vertical="center"/>
    </xf>
    <xf numFmtId="4" fontId="19" fillId="0" borderId="28" xfId="0" applyNumberFormat="1" applyFont="1" applyFill="1" applyBorder="1" applyAlignment="1" applyProtection="1">
      <alignment vertical="center"/>
    </xf>
    <xf numFmtId="4" fontId="27" fillId="17" borderId="72" xfId="0" applyNumberFormat="1" applyFont="1" applyFill="1" applyBorder="1" applyAlignment="1" applyProtection="1">
      <alignment vertical="center"/>
    </xf>
    <xf numFmtId="4" fontId="23" fillId="0" borderId="23" xfId="0" applyNumberFormat="1" applyFont="1" applyFill="1" applyBorder="1" applyAlignment="1" applyProtection="1">
      <alignment vertical="center"/>
    </xf>
    <xf numFmtId="4" fontId="26" fillId="17" borderId="25" xfId="0" applyNumberFormat="1" applyFont="1" applyFill="1" applyBorder="1" applyAlignment="1" applyProtection="1">
      <alignment vertical="center"/>
    </xf>
    <xf numFmtId="4" fontId="23" fillId="0" borderId="48" xfId="0" applyNumberFormat="1" applyFont="1" applyFill="1" applyBorder="1" applyAlignment="1" applyProtection="1">
      <alignment vertical="center"/>
    </xf>
    <xf numFmtId="4" fontId="21" fillId="17" borderId="40" xfId="0" applyNumberFormat="1" applyFont="1" applyFill="1" applyBorder="1" applyAlignment="1" applyProtection="1">
      <alignment vertical="center"/>
    </xf>
    <xf numFmtId="4" fontId="21" fillId="0" borderId="39" xfId="0" applyNumberFormat="1" applyFont="1" applyFill="1" applyBorder="1" applyAlignment="1" applyProtection="1">
      <alignment vertical="center"/>
    </xf>
    <xf numFmtId="4" fontId="21" fillId="0" borderId="41" xfId="0" applyNumberFormat="1" applyFont="1" applyFill="1" applyBorder="1" applyAlignment="1" applyProtection="1">
      <alignment vertical="center"/>
    </xf>
    <xf numFmtId="4" fontId="14" fillId="0" borderId="28" xfId="0" applyNumberFormat="1" applyFont="1" applyFill="1" applyBorder="1" applyAlignment="1" applyProtection="1">
      <alignment vertical="center"/>
    </xf>
    <xf numFmtId="0" fontId="14" fillId="14" borderId="73" xfId="0" applyFont="1" applyFill="1" applyBorder="1" applyAlignment="1" applyProtection="1">
      <alignment horizontal="center" vertical="center"/>
    </xf>
    <xf numFmtId="0" fontId="16" fillId="14" borderId="74" xfId="0" applyFont="1" applyFill="1" applyBorder="1" applyAlignment="1" applyProtection="1">
      <alignment horizontal="center" vertical="center" wrapText="1"/>
    </xf>
    <xf numFmtId="4" fontId="14" fillId="16" borderId="15" xfId="0" applyNumberFormat="1" applyFont="1" applyFill="1" applyBorder="1" applyAlignment="1" applyProtection="1">
      <alignment vertical="center"/>
      <protection locked="0"/>
    </xf>
    <xf numFmtId="4" fontId="14" fillId="16" borderId="75" xfId="0" applyNumberFormat="1" applyFont="1" applyFill="1" applyBorder="1" applyAlignment="1" applyProtection="1">
      <alignment vertical="center"/>
      <protection locked="0"/>
    </xf>
    <xf numFmtId="4" fontId="19" fillId="0" borderId="50" xfId="0" applyNumberFormat="1" applyFont="1" applyFill="1" applyBorder="1" applyAlignment="1" applyProtection="1">
      <alignment vertical="center"/>
    </xf>
    <xf numFmtId="0" fontId="16" fillId="14" borderId="73" xfId="0" applyFont="1" applyFill="1" applyBorder="1" applyAlignment="1" applyProtection="1">
      <alignment horizontal="center" vertical="center" wrapText="1"/>
    </xf>
    <xf numFmtId="0" fontId="16" fillId="14" borderId="76" xfId="0" applyFont="1" applyFill="1" applyBorder="1" applyAlignment="1" applyProtection="1">
      <alignment horizontal="center" vertical="center" wrapText="1"/>
    </xf>
    <xf numFmtId="0" fontId="13" fillId="16" borderId="23" xfId="0" applyFont="1" applyFill="1" applyBorder="1" applyAlignment="1" applyProtection="1">
      <alignment horizontal="center" vertical="center" wrapText="1"/>
      <protection locked="0"/>
    </xf>
    <xf numFmtId="0" fontId="13" fillId="16" borderId="77" xfId="0" applyFont="1" applyFill="1" applyBorder="1" applyAlignment="1" applyProtection="1">
      <alignment horizontal="center" vertical="center" wrapText="1"/>
      <protection locked="0"/>
    </xf>
    <xf numFmtId="4" fontId="14" fillId="14" borderId="74" xfId="0" applyNumberFormat="1" applyFont="1" applyFill="1" applyBorder="1" applyAlignment="1" applyProtection="1">
      <alignment vertical="center"/>
    </xf>
    <xf numFmtId="4" fontId="14" fillId="16" borderId="45" xfId="0" applyNumberFormat="1" applyFont="1" applyFill="1" applyBorder="1" applyAlignment="1" applyProtection="1">
      <alignment vertical="center"/>
      <protection locked="0"/>
    </xf>
    <xf numFmtId="4" fontId="14" fillId="16" borderId="78" xfId="0" applyNumberFormat="1" applyFont="1" applyFill="1" applyBorder="1" applyAlignment="1" applyProtection="1">
      <alignment vertical="center"/>
      <protection locked="0"/>
    </xf>
    <xf numFmtId="4" fontId="14" fillId="16" borderId="77" xfId="0" applyNumberFormat="1" applyFont="1" applyFill="1" applyBorder="1" applyAlignment="1" applyProtection="1">
      <alignment vertical="center"/>
      <protection locked="0"/>
    </xf>
    <xf numFmtId="4" fontId="14" fillId="16" borderId="79" xfId="0" applyNumberFormat="1" applyFont="1" applyFill="1" applyBorder="1" applyAlignment="1" applyProtection="1">
      <alignment vertical="center"/>
      <protection locked="0"/>
    </xf>
    <xf numFmtId="4" fontId="21" fillId="0" borderId="51" xfId="0" applyNumberFormat="1" applyFont="1" applyFill="1" applyBorder="1" applyAlignment="1" applyProtection="1">
      <alignment vertical="center"/>
    </xf>
    <xf numFmtId="4" fontId="21" fillId="0" borderId="50" xfId="0" applyNumberFormat="1" applyFont="1" applyFill="1" applyBorder="1" applyAlignment="1" applyProtection="1">
      <alignment vertical="center"/>
    </xf>
    <xf numFmtId="4" fontId="14" fillId="14" borderId="78" xfId="0" applyNumberFormat="1" applyFont="1" applyFill="1" applyBorder="1" applyAlignment="1" applyProtection="1">
      <alignment vertical="center"/>
    </xf>
    <xf numFmtId="4" fontId="21" fillId="0" borderId="29" xfId="0" applyNumberFormat="1" applyFont="1" applyFill="1" applyBorder="1" applyAlignment="1" applyProtection="1">
      <alignment vertical="center"/>
    </xf>
    <xf numFmtId="4" fontId="21" fillId="14" borderId="54" xfId="0" applyNumberFormat="1" applyFont="1" applyFill="1" applyBorder="1" applyAlignment="1" applyProtection="1">
      <alignment vertical="center"/>
    </xf>
    <xf numFmtId="4" fontId="23" fillId="0" borderId="29" xfId="0" applyNumberFormat="1" applyFont="1" applyFill="1" applyBorder="1" applyAlignment="1" applyProtection="1">
      <alignment vertical="center"/>
    </xf>
    <xf numFmtId="4" fontId="23" fillId="0" borderId="50" xfId="0" applyNumberFormat="1" applyFont="1" applyFill="1" applyBorder="1" applyAlignment="1" applyProtection="1">
      <alignment vertical="center"/>
    </xf>
    <xf numFmtId="4" fontId="26" fillId="14" borderId="0" xfId="0" applyNumberFormat="1" applyFont="1" applyFill="1" applyBorder="1" applyAlignment="1" applyProtection="1">
      <alignment vertical="center"/>
    </xf>
    <xf numFmtId="4" fontId="26" fillId="14" borderId="56" xfId="0" applyNumberFormat="1" applyFont="1" applyFill="1" applyBorder="1" applyAlignment="1" applyProtection="1">
      <alignment vertical="center"/>
    </xf>
    <xf numFmtId="4" fontId="26" fillId="14" borderId="57" xfId="0" applyNumberFormat="1" applyFont="1" applyFill="1" applyBorder="1" applyAlignment="1" applyProtection="1">
      <alignment vertical="center"/>
    </xf>
    <xf numFmtId="4" fontId="26" fillId="17" borderId="75" xfId="0" applyNumberFormat="1" applyFont="1" applyFill="1" applyBorder="1" applyAlignment="1" applyProtection="1">
      <alignment vertical="center"/>
    </xf>
    <xf numFmtId="4" fontId="26" fillId="18" borderId="50" xfId="0" applyNumberFormat="1" applyFont="1" applyFill="1" applyBorder="1" applyAlignment="1" applyProtection="1">
      <alignment vertical="center"/>
    </xf>
    <xf numFmtId="4" fontId="26" fillId="18" borderId="29" xfId="0" applyNumberFormat="1" applyFont="1" applyFill="1" applyBorder="1" applyAlignment="1" applyProtection="1">
      <alignment vertical="center"/>
    </xf>
    <xf numFmtId="0" fontId="6" fillId="14" borderId="0" xfId="0" applyFont="1" applyFill="1" applyBorder="1" applyProtection="1"/>
    <xf numFmtId="179" fontId="6" fillId="14" borderId="0" xfId="0" applyNumberFormat="1" applyFont="1" applyFill="1" applyBorder="1" applyAlignment="1" applyProtection="1">
      <alignment horizontal="right"/>
    </xf>
    <xf numFmtId="0" fontId="6" fillId="14" borderId="0" xfId="0" applyFont="1" applyFill="1" applyAlignment="1" applyProtection="1"/>
    <xf numFmtId="0" fontId="24" fillId="14" borderId="0" xfId="0" applyFont="1" applyFill="1" applyAlignment="1" applyProtection="1"/>
    <xf numFmtId="0" fontId="11" fillId="14" borderId="0" xfId="0" applyFont="1" applyFill="1" applyAlignment="1" applyProtection="1"/>
    <xf numFmtId="0" fontId="6" fillId="14" borderId="0" xfId="0" quotePrefix="1" applyFont="1" applyFill="1" applyAlignment="1" applyProtection="1"/>
    <xf numFmtId="0" fontId="29" fillId="14" borderId="0" xfId="0" applyFont="1" applyFill="1" applyAlignment="1" applyProtection="1"/>
    <xf numFmtId="0" fontId="30" fillId="14" borderId="0" xfId="0" applyFont="1" applyFill="1" applyProtection="1"/>
    <xf numFmtId="0" fontId="6" fillId="14" borderId="0" xfId="0" applyFont="1" applyFill="1" applyAlignment="1" applyProtection="1">
      <alignment horizontal="left"/>
    </xf>
    <xf numFmtId="0" fontId="24" fillId="14" borderId="0" xfId="0" applyFont="1" applyFill="1" applyAlignment="1" applyProtection="1">
      <alignment vertical="top"/>
    </xf>
    <xf numFmtId="0" fontId="6" fillId="14" borderId="0" xfId="0" applyFont="1" applyFill="1" applyAlignment="1" applyProtection="1">
      <alignment vertical="top" wrapText="1"/>
    </xf>
    <xf numFmtId="0" fontId="24" fillId="16" borderId="0" xfId="0" applyFont="1" applyFill="1" applyAlignment="1" applyProtection="1">
      <alignment vertical="top"/>
    </xf>
    <xf numFmtId="0" fontId="24" fillId="14" borderId="0" xfId="0" applyFont="1" applyFill="1" applyAlignment="1" applyProtection="1">
      <alignment vertical="top" wrapText="1"/>
    </xf>
    <xf numFmtId="0" fontId="6" fillId="14" borderId="0" xfId="0" quotePrefix="1" applyFont="1" applyFill="1" applyAlignment="1" applyProtection="1">
      <alignment vertical="top" wrapText="1"/>
    </xf>
    <xf numFmtId="0" fontId="6" fillId="14" borderId="0" xfId="0" applyNumberFormat="1" applyFont="1" applyFill="1" applyBorder="1" applyAlignment="1" applyProtection="1"/>
    <xf numFmtId="0" fontId="6" fillId="14" borderId="10" xfId="0" applyFont="1" applyFill="1" applyBorder="1" applyAlignment="1" applyProtection="1">
      <alignment horizontal="left"/>
    </xf>
    <xf numFmtId="0" fontId="24" fillId="14" borderId="0" xfId="0" applyFont="1" applyFill="1" applyProtection="1"/>
    <xf numFmtId="0" fontId="24" fillId="0" borderId="22" xfId="0" applyFont="1" applyFill="1" applyBorder="1" applyAlignment="1" applyProtection="1">
      <alignment horizontal="left" vertical="center"/>
    </xf>
    <xf numFmtId="0" fontId="24" fillId="0" borderId="22" xfId="0" applyFont="1" applyFill="1" applyBorder="1" applyAlignment="1" applyProtection="1">
      <alignment horizontal="center" vertical="center"/>
    </xf>
    <xf numFmtId="0" fontId="6" fillId="14" borderId="0" xfId="0" applyNumberFormat="1" applyFont="1" applyFill="1" applyAlignment="1" applyProtection="1">
      <alignment horizontal="left"/>
    </xf>
    <xf numFmtId="0" fontId="13" fillId="16" borderId="80" xfId="0" applyFont="1" applyFill="1" applyBorder="1" applyAlignment="1" applyProtection="1">
      <alignment vertical="center"/>
      <protection locked="0"/>
    </xf>
    <xf numFmtId="0" fontId="13" fillId="16" borderId="16" xfId="0" applyFont="1" applyFill="1" applyBorder="1" applyAlignment="1" applyProtection="1">
      <alignment vertical="center"/>
      <protection locked="0"/>
    </xf>
    <xf numFmtId="0" fontId="6" fillId="14" borderId="0" xfId="0" applyFont="1" applyFill="1" applyBorder="1" applyAlignment="1" applyProtection="1">
      <alignment horizontal="left"/>
    </xf>
    <xf numFmtId="0" fontId="8" fillId="14" borderId="36" xfId="0" applyFont="1" applyFill="1" applyBorder="1" applyAlignment="1" applyProtection="1">
      <alignment horizontal="center"/>
    </xf>
    <xf numFmtId="0" fontId="8" fillId="14" borderId="49" xfId="0" applyFont="1" applyFill="1" applyBorder="1" applyAlignment="1" applyProtection="1">
      <alignment horizontal="center"/>
    </xf>
    <xf numFmtId="0" fontId="6" fillId="16" borderId="10" xfId="0" applyFont="1" applyFill="1" applyBorder="1" applyAlignment="1" applyProtection="1">
      <alignment horizontal="center" vertical="center" wrapText="1"/>
      <protection locked="0"/>
    </xf>
    <xf numFmtId="0" fontId="6" fillId="16" borderId="11" xfId="0" applyFont="1" applyFill="1" applyBorder="1" applyAlignment="1" applyProtection="1">
      <alignment horizontal="center" vertical="center"/>
      <protection locked="0"/>
    </xf>
    <xf numFmtId="0" fontId="30" fillId="14" borderId="0" xfId="0" applyFont="1" applyFill="1" applyAlignment="1" applyProtection="1">
      <alignment horizontal="left"/>
    </xf>
    <xf numFmtId="187" fontId="6" fillId="14" borderId="0" xfId="0" applyNumberFormat="1" applyFont="1" applyFill="1" applyBorder="1" applyAlignment="1" applyProtection="1">
      <alignment horizontal="right"/>
    </xf>
    <xf numFmtId="14" fontId="6" fillId="16" borderId="10" xfId="0" applyNumberFormat="1" applyFont="1" applyFill="1" applyBorder="1" applyAlignment="1" applyProtection="1">
      <alignment horizontal="left"/>
    </xf>
    <xf numFmtId="4" fontId="6" fillId="16" borderId="10" xfId="0" applyNumberFormat="1" applyFont="1" applyFill="1" applyBorder="1" applyAlignment="1" applyProtection="1">
      <alignment horizontal="right"/>
      <protection locked="0"/>
    </xf>
    <xf numFmtId="4" fontId="6" fillId="16" borderId="11" xfId="0" applyNumberFormat="1" applyFont="1" applyFill="1" applyBorder="1" applyAlignment="1" applyProtection="1">
      <alignment horizontal="right"/>
      <protection locked="0"/>
    </xf>
    <xf numFmtId="4" fontId="6" fillId="16" borderId="24" xfId="0" applyNumberFormat="1" applyFont="1" applyFill="1" applyBorder="1" applyAlignment="1" applyProtection="1">
      <alignment horizontal="right"/>
      <protection locked="0"/>
    </xf>
    <xf numFmtId="4" fontId="6" fillId="16" borderId="81" xfId="0" applyNumberFormat="1" applyFont="1" applyFill="1" applyBorder="1" applyAlignment="1" applyProtection="1">
      <alignment horizontal="right"/>
      <protection locked="0"/>
    </xf>
    <xf numFmtId="4" fontId="6" fillId="0" borderId="82" xfId="0" applyNumberFormat="1" applyFont="1" applyFill="1" applyBorder="1" applyAlignment="1" applyProtection="1">
      <alignment horizontal="right"/>
    </xf>
    <xf numFmtId="4" fontId="6" fillId="18" borderId="19" xfId="0" applyNumberFormat="1" applyFont="1" applyFill="1" applyBorder="1" applyProtection="1"/>
    <xf numFmtId="4" fontId="6" fillId="17" borderId="21" xfId="0" applyNumberFormat="1" applyFont="1" applyFill="1" applyBorder="1" applyProtection="1"/>
    <xf numFmtId="4" fontId="6" fillId="18" borderId="23" xfId="0" applyNumberFormat="1" applyFont="1" applyFill="1" applyBorder="1" applyProtection="1"/>
    <xf numFmtId="4" fontId="6" fillId="17" borderId="25" xfId="0" applyNumberFormat="1" applyFont="1" applyFill="1" applyBorder="1" applyProtection="1"/>
    <xf numFmtId="4" fontId="6" fillId="17" borderId="65" xfId="0" applyNumberFormat="1" applyFont="1" applyFill="1" applyBorder="1" applyProtection="1"/>
    <xf numFmtId="4" fontId="6" fillId="18" borderId="66" xfId="0" applyNumberFormat="1" applyFont="1" applyFill="1" applyBorder="1" applyProtection="1"/>
    <xf numFmtId="4" fontId="22" fillId="18" borderId="45" xfId="0" applyNumberFormat="1" applyFont="1" applyFill="1" applyBorder="1" applyProtection="1"/>
    <xf numFmtId="4" fontId="6" fillId="17" borderId="46" xfId="0" applyNumberFormat="1" applyFont="1" applyFill="1" applyBorder="1" applyProtection="1"/>
    <xf numFmtId="4" fontId="17" fillId="18" borderId="66" xfId="0" applyNumberFormat="1" applyFont="1" applyFill="1" applyBorder="1" applyProtection="1"/>
    <xf numFmtId="4" fontId="6" fillId="18" borderId="83" xfId="0" applyNumberFormat="1" applyFont="1" applyFill="1" applyBorder="1" applyProtection="1"/>
    <xf numFmtId="4" fontId="6" fillId="18" borderId="84" xfId="0" applyNumberFormat="1" applyFont="1" applyFill="1" applyBorder="1" applyProtection="1"/>
    <xf numFmtId="4" fontId="23" fillId="0" borderId="36" xfId="0" applyNumberFormat="1" applyFont="1" applyFill="1" applyBorder="1" applyAlignment="1" applyProtection="1">
      <alignment vertical="center"/>
    </xf>
    <xf numFmtId="4" fontId="27" fillId="17" borderId="49" xfId="0" applyNumberFormat="1" applyFont="1" applyFill="1" applyBorder="1" applyAlignment="1" applyProtection="1">
      <alignment vertical="center"/>
    </xf>
    <xf numFmtId="4" fontId="26" fillId="17" borderId="65" xfId="0" applyNumberFormat="1" applyFont="1" applyFill="1" applyBorder="1" applyAlignment="1" applyProtection="1">
      <alignment vertical="center"/>
    </xf>
    <xf numFmtId="4" fontId="26" fillId="0" borderId="66" xfId="0" applyNumberFormat="1" applyFont="1" applyFill="1" applyBorder="1" applyAlignment="1" applyProtection="1">
      <alignment vertical="center"/>
    </xf>
    <xf numFmtId="49" fontId="15" fillId="14" borderId="33" xfId="0" applyNumberFormat="1" applyFont="1" applyFill="1" applyBorder="1" applyAlignment="1" applyProtection="1">
      <alignment horizontal="center" vertical="center"/>
    </xf>
    <xf numFmtId="4" fontId="26" fillId="16" borderId="85" xfId="0" applyNumberFormat="1" applyFont="1" applyFill="1" applyBorder="1" applyAlignment="1" applyProtection="1">
      <alignment vertical="center"/>
      <protection locked="0"/>
    </xf>
    <xf numFmtId="0" fontId="14" fillId="14" borderId="0" xfId="0" applyNumberFormat="1" applyFont="1" applyFill="1" applyBorder="1" applyAlignment="1" applyProtection="1">
      <alignment vertical="center"/>
    </xf>
    <xf numFmtId="0" fontId="14" fillId="14" borderId="0" xfId="0" applyNumberFormat="1" applyFont="1" applyFill="1" applyBorder="1" applyAlignment="1" applyProtection="1">
      <alignment horizontal="center" vertical="center"/>
    </xf>
    <xf numFmtId="0" fontId="16" fillId="14" borderId="0" xfId="0" applyNumberFormat="1" applyFont="1" applyFill="1" applyBorder="1" applyAlignment="1" applyProtection="1">
      <alignment horizontal="center" vertical="center" wrapText="1"/>
    </xf>
    <xf numFmtId="0" fontId="19" fillId="14" borderId="0" xfId="0" applyNumberFormat="1" applyFont="1" applyFill="1" applyBorder="1" applyAlignment="1" applyProtection="1">
      <alignment vertical="center"/>
    </xf>
    <xf numFmtId="0" fontId="18" fillId="14" borderId="0" xfId="0" applyNumberFormat="1" applyFont="1" applyFill="1" applyBorder="1" applyAlignment="1" applyProtection="1">
      <alignment vertical="center"/>
    </xf>
    <xf numFmtId="0" fontId="14" fillId="14" borderId="0" xfId="0" applyNumberFormat="1" applyFont="1" applyFill="1" applyBorder="1" applyAlignment="1" applyProtection="1">
      <alignment horizontal="center" vertical="center" wrapText="1"/>
    </xf>
    <xf numFmtId="0" fontId="21" fillId="14" borderId="0" xfId="0" applyNumberFormat="1" applyFont="1" applyFill="1" applyBorder="1" applyAlignment="1" applyProtection="1">
      <alignment vertical="center"/>
    </xf>
    <xf numFmtId="0" fontId="26" fillId="14" borderId="0" xfId="0" applyNumberFormat="1" applyFont="1" applyFill="1" applyBorder="1" applyAlignment="1" applyProtection="1">
      <alignment vertical="center"/>
    </xf>
    <xf numFmtId="0" fontId="27" fillId="14" borderId="0" xfId="0" applyNumberFormat="1" applyFont="1" applyFill="1" applyBorder="1" applyAlignment="1" applyProtection="1">
      <alignment vertical="center"/>
    </xf>
    <xf numFmtId="0" fontId="16" fillId="14" borderId="29" xfId="0" applyFont="1" applyFill="1" applyBorder="1" applyAlignment="1" applyProtection="1">
      <alignment horizontal="center" vertical="center" wrapText="1"/>
    </xf>
    <xf numFmtId="0" fontId="16" fillId="14" borderId="54" xfId="0" applyFont="1" applyFill="1" applyBorder="1" applyAlignment="1" applyProtection="1">
      <alignment horizontal="center" vertical="center" wrapText="1"/>
    </xf>
    <xf numFmtId="4" fontId="14" fillId="14" borderId="29" xfId="0" applyNumberFormat="1" applyFont="1" applyFill="1" applyBorder="1" applyAlignment="1" applyProtection="1">
      <alignment vertical="center"/>
    </xf>
    <xf numFmtId="4" fontId="14" fillId="14" borderId="54" xfId="0" applyNumberFormat="1" applyFont="1" applyFill="1" applyBorder="1" applyAlignment="1" applyProtection="1">
      <alignment vertical="center"/>
    </xf>
    <xf numFmtId="0" fontId="13" fillId="14" borderId="37" xfId="0" applyFont="1" applyFill="1" applyBorder="1" applyAlignment="1" applyProtection="1">
      <alignment vertical="center"/>
    </xf>
    <xf numFmtId="0" fontId="16" fillId="14" borderId="86" xfId="0" applyFont="1" applyFill="1" applyBorder="1" applyAlignment="1" applyProtection="1">
      <alignment horizontal="center" vertical="center" wrapText="1"/>
    </xf>
    <xf numFmtId="0" fontId="16" fillId="14" borderId="87" xfId="0" applyFont="1" applyFill="1" applyBorder="1" applyAlignment="1" applyProtection="1">
      <alignment horizontal="center" vertical="center" wrapText="1"/>
    </xf>
    <xf numFmtId="0" fontId="16" fillId="14" borderId="30" xfId="0" applyFont="1" applyFill="1" applyBorder="1" applyAlignment="1" applyProtection="1">
      <alignment horizontal="center" vertical="center" wrapText="1"/>
    </xf>
    <xf numFmtId="0" fontId="14" fillId="14" borderId="52" xfId="0" applyFont="1" applyFill="1" applyBorder="1" applyAlignment="1" applyProtection="1">
      <alignment vertical="center"/>
    </xf>
    <xf numFmtId="0" fontId="14" fillId="14" borderId="33" xfId="0" applyFont="1" applyFill="1" applyBorder="1" applyAlignment="1" applyProtection="1">
      <alignment vertical="center"/>
    </xf>
    <xf numFmtId="0" fontId="14" fillId="14" borderId="29" xfId="0" applyFont="1" applyFill="1" applyBorder="1" applyAlignment="1" applyProtection="1">
      <alignment vertical="center"/>
    </xf>
    <xf numFmtId="4" fontId="14" fillId="14" borderId="33" xfId="0" applyNumberFormat="1" applyFont="1" applyFill="1" applyBorder="1" applyAlignment="1" applyProtection="1">
      <alignment vertical="center"/>
    </xf>
    <xf numFmtId="0" fontId="14" fillId="14" borderId="35" xfId="0" applyNumberFormat="1" applyFont="1" applyFill="1" applyBorder="1" applyAlignment="1" applyProtection="1">
      <alignment horizontal="center" vertical="center"/>
    </xf>
    <xf numFmtId="0" fontId="16" fillId="14" borderId="35" xfId="0" applyNumberFormat="1" applyFont="1" applyFill="1" applyBorder="1" applyAlignment="1" applyProtection="1">
      <alignment horizontal="center" vertical="center" wrapText="1"/>
    </xf>
    <xf numFmtId="0" fontId="8" fillId="14" borderId="35" xfId="0" applyNumberFormat="1" applyFont="1" applyFill="1" applyBorder="1" applyAlignment="1" applyProtection="1">
      <alignment vertical="center"/>
    </xf>
    <xf numFmtId="0" fontId="21" fillId="14" borderId="35" xfId="0" applyNumberFormat="1" applyFont="1" applyFill="1" applyBorder="1" applyAlignment="1" applyProtection="1">
      <alignment vertical="center"/>
    </xf>
    <xf numFmtId="0" fontId="6" fillId="16" borderId="10" xfId="0" applyFont="1" applyFill="1" applyBorder="1" applyAlignment="1" applyProtection="1">
      <alignment horizontal="left" vertical="center"/>
      <protection locked="0"/>
    </xf>
    <xf numFmtId="0" fontId="6" fillId="16" borderId="47" xfId="0" applyFont="1" applyFill="1" applyBorder="1" applyAlignment="1" applyProtection="1">
      <alignment vertical="center"/>
      <protection locked="0"/>
    </xf>
    <xf numFmtId="0" fontId="6" fillId="16" borderId="47" xfId="0" applyFont="1" applyFill="1" applyBorder="1" applyAlignment="1" applyProtection="1">
      <alignment horizontal="left" vertical="center"/>
      <protection locked="0"/>
    </xf>
    <xf numFmtId="0" fontId="46" fillId="14" borderId="0" xfId="0" applyFont="1" applyFill="1" applyBorder="1" applyAlignment="1" applyProtection="1">
      <alignment vertical="center"/>
    </xf>
    <xf numFmtId="0" fontId="6" fillId="14" borderId="0" xfId="0" applyFont="1" applyFill="1" applyAlignment="1" applyProtection="1">
      <alignment horizontal="left"/>
    </xf>
    <xf numFmtId="0" fontId="6" fillId="16" borderId="10" xfId="0" applyFont="1" applyFill="1" applyBorder="1" applyAlignment="1" applyProtection="1">
      <alignment vertical="center"/>
      <protection locked="0"/>
    </xf>
    <xf numFmtId="0" fontId="25" fillId="14" borderId="12" xfId="0" applyFont="1" applyFill="1" applyBorder="1" applyAlignment="1" applyProtection="1">
      <alignment vertical="center"/>
    </xf>
    <xf numFmtId="0" fontId="25" fillId="14" borderId="10" xfId="0" applyFont="1" applyFill="1" applyBorder="1" applyAlignment="1" applyProtection="1">
      <alignment vertical="center"/>
    </xf>
    <xf numFmtId="0" fontId="16" fillId="14" borderId="36" xfId="0" applyFont="1" applyFill="1" applyBorder="1" applyAlignment="1" applyProtection="1">
      <alignment horizontal="center" vertical="center" wrapText="1"/>
    </xf>
    <xf numFmtId="0" fontId="16" fillId="14" borderId="40" xfId="0" applyFont="1" applyFill="1" applyBorder="1" applyAlignment="1" applyProtection="1">
      <alignment horizontal="center" vertical="center" wrapText="1"/>
    </xf>
    <xf numFmtId="49" fontId="25" fillId="14" borderId="33" xfId="0" applyNumberFormat="1" applyFont="1" applyFill="1" applyBorder="1" applyAlignment="1" applyProtection="1">
      <alignment vertical="center"/>
    </xf>
    <xf numFmtId="49" fontId="25" fillId="14" borderId="42" xfId="0" applyNumberFormat="1" applyFont="1" applyFill="1" applyBorder="1" applyAlignment="1" applyProtection="1">
      <alignment vertical="center"/>
    </xf>
    <xf numFmtId="0" fontId="27" fillId="14" borderId="33" xfId="0" applyFont="1" applyFill="1" applyBorder="1" applyAlignment="1" applyProtection="1">
      <alignment horizontal="center" vertical="center"/>
    </xf>
    <xf numFmtId="0" fontId="27" fillId="14" borderId="31" xfId="0" applyFont="1" applyFill="1" applyBorder="1" applyAlignment="1" applyProtection="1">
      <alignment horizontal="center" vertical="center"/>
    </xf>
    <xf numFmtId="0" fontId="27" fillId="14" borderId="73" xfId="0" applyFont="1" applyFill="1" applyBorder="1" applyAlignment="1" applyProtection="1">
      <alignment horizontal="center" vertical="center"/>
    </xf>
    <xf numFmtId="0" fontId="27" fillId="14" borderId="74" xfId="0" applyFont="1" applyFill="1" applyBorder="1" applyAlignment="1" applyProtection="1">
      <alignment horizontal="center" vertical="center"/>
    </xf>
    <xf numFmtId="49" fontId="15" fillId="14" borderId="33" xfId="0" applyNumberFormat="1" applyFont="1" applyFill="1" applyBorder="1" applyAlignment="1" applyProtection="1">
      <alignment horizontal="center" vertical="center"/>
    </xf>
    <xf numFmtId="49" fontId="15" fillId="14" borderId="31" xfId="0" applyNumberFormat="1" applyFont="1" applyFill="1" applyBorder="1" applyAlignment="1" applyProtection="1">
      <alignment horizontal="center" vertical="center"/>
    </xf>
    <xf numFmtId="0" fontId="15" fillId="14" borderId="12" xfId="0" applyFont="1" applyFill="1" applyBorder="1" applyAlignment="1" applyProtection="1">
      <alignment horizontal="left" vertical="center"/>
    </xf>
    <xf numFmtId="0" fontId="15" fillId="14" borderId="13" xfId="0" applyFont="1" applyFill="1" applyBorder="1" applyAlignment="1" applyProtection="1">
      <alignment horizontal="left" vertical="center"/>
    </xf>
    <xf numFmtId="0" fontId="14" fillId="14" borderId="33" xfId="0" applyFont="1" applyFill="1" applyBorder="1" applyAlignment="1" applyProtection="1">
      <alignment horizontal="center" vertical="center"/>
    </xf>
    <xf numFmtId="0" fontId="14" fillId="14" borderId="58" xfId="0" applyFont="1" applyFill="1" applyBorder="1" applyAlignment="1" applyProtection="1">
      <alignment horizontal="center" vertical="center"/>
    </xf>
    <xf numFmtId="0" fontId="14" fillId="14" borderId="12" xfId="0" applyFont="1" applyFill="1" applyBorder="1" applyAlignment="1" applyProtection="1">
      <alignment horizontal="center" vertical="center"/>
    </xf>
    <xf numFmtId="0" fontId="27" fillId="14" borderId="58" xfId="0" applyFont="1" applyFill="1" applyBorder="1" applyAlignment="1" applyProtection="1">
      <alignment horizontal="center" vertical="center"/>
    </xf>
    <xf numFmtId="0" fontId="15" fillId="14" borderId="10" xfId="0" applyFont="1" applyFill="1" applyBorder="1" applyAlignment="1" applyProtection="1">
      <alignment horizontal="left" vertical="center"/>
    </xf>
    <xf numFmtId="0" fontId="16" fillId="14" borderId="0" xfId="0" applyFont="1" applyFill="1" applyBorder="1" applyAlignment="1" applyProtection="1">
      <alignment wrapText="1"/>
    </xf>
    <xf numFmtId="0" fontId="16" fillId="14" borderId="44" xfId="0" applyFont="1" applyFill="1" applyBorder="1" applyAlignment="1" applyProtection="1">
      <alignment wrapText="1"/>
    </xf>
    <xf numFmtId="0" fontId="16" fillId="14" borderId="34" xfId="0" applyFont="1" applyFill="1" applyBorder="1" applyAlignment="1" applyProtection="1">
      <alignment horizontal="center" vertical="center" wrapText="1"/>
    </xf>
    <xf numFmtId="0" fontId="7" fillId="14" borderId="90" xfId="0" applyFont="1" applyFill="1" applyBorder="1" applyAlignment="1" applyProtection="1">
      <alignment horizontal="center" vertical="center" wrapText="1"/>
    </xf>
    <xf numFmtId="0" fontId="7" fillId="14" borderId="60" xfId="0" applyFont="1" applyFill="1" applyBorder="1" applyAlignment="1" applyProtection="1">
      <alignment horizontal="center" vertical="center" wrapText="1"/>
    </xf>
    <xf numFmtId="0" fontId="7" fillId="14" borderId="88" xfId="0" applyFont="1" applyFill="1" applyBorder="1" applyAlignment="1" applyProtection="1">
      <alignment horizontal="center" vertical="center" wrapText="1"/>
    </xf>
    <xf numFmtId="0" fontId="7" fillId="14" borderId="89" xfId="0" applyFont="1" applyFill="1" applyBorder="1" applyAlignment="1" applyProtection="1">
      <alignment horizontal="center" vertical="center" wrapText="1"/>
    </xf>
    <xf numFmtId="0" fontId="16" fillId="14" borderId="59" xfId="0" applyFont="1" applyFill="1" applyBorder="1" applyAlignment="1" applyProtection="1">
      <alignment horizontal="center" wrapText="1"/>
    </xf>
    <xf numFmtId="0" fontId="16" fillId="14" borderId="44" xfId="0" applyFont="1" applyFill="1" applyBorder="1" applyAlignment="1" applyProtection="1">
      <alignment horizontal="center" wrapText="1"/>
    </xf>
    <xf numFmtId="0" fontId="16" fillId="14" borderId="38" xfId="0" applyFont="1" applyFill="1" applyBorder="1" applyAlignment="1" applyProtection="1">
      <alignment horizontal="center" wrapText="1"/>
    </xf>
    <xf numFmtId="4" fontId="14" fillId="14" borderId="33" xfId="0" applyNumberFormat="1" applyFont="1" applyFill="1" applyBorder="1" applyAlignment="1" applyProtection="1">
      <alignment horizontal="center" vertical="center"/>
    </xf>
    <xf numFmtId="4" fontId="14" fillId="14" borderId="58" xfId="0" applyNumberFormat="1" applyFont="1" applyFill="1" applyBorder="1" applyAlignment="1" applyProtection="1">
      <alignment horizontal="center" vertical="center"/>
    </xf>
    <xf numFmtId="0" fontId="16" fillId="14" borderId="88" xfId="0" applyFont="1" applyFill="1" applyBorder="1" applyAlignment="1" applyProtection="1"/>
    <xf numFmtId="0" fontId="16" fillId="14" borderId="89" xfId="0" applyFont="1" applyFill="1" applyBorder="1" applyAlignment="1" applyProtection="1">
      <alignment horizontal="center" wrapText="1"/>
    </xf>
    <xf numFmtId="0" fontId="16" fillId="14" borderId="58" xfId="0" applyFont="1" applyFill="1" applyBorder="1" applyAlignment="1" applyProtection="1">
      <alignment horizontal="center" vertical="center" wrapText="1"/>
    </xf>
    <xf numFmtId="0" fontId="16" fillId="14" borderId="37" xfId="0" applyFont="1" applyFill="1" applyBorder="1" applyAlignment="1" applyProtection="1">
      <alignment horizontal="center" vertical="center" wrapText="1"/>
    </xf>
    <xf numFmtId="0" fontId="16" fillId="14" borderId="12" xfId="0" applyFont="1" applyFill="1" applyBorder="1" applyAlignment="1" applyProtection="1">
      <alignment horizontal="center" vertical="center" wrapText="1"/>
    </xf>
    <xf numFmtId="0" fontId="16" fillId="14" borderId="0" xfId="0" applyFont="1" applyFill="1" applyBorder="1" applyAlignment="1" applyProtection="1">
      <alignment horizontal="center" vertical="center" wrapText="1"/>
    </xf>
    <xf numFmtId="0" fontId="16" fillId="14" borderId="49" xfId="0" applyFont="1" applyFill="1" applyBorder="1" applyAlignment="1" applyProtection="1">
      <alignment horizontal="center" vertical="center" wrapText="1"/>
    </xf>
    <xf numFmtId="0" fontId="16" fillId="14" borderId="32" xfId="0" applyFont="1" applyFill="1" applyBorder="1" applyAlignment="1" applyProtection="1">
      <alignment horizontal="center" vertical="center" wrapText="1"/>
    </xf>
    <xf numFmtId="0" fontId="22" fillId="14" borderId="19" xfId="0" applyFont="1" applyFill="1" applyBorder="1" applyAlignment="1" applyProtection="1">
      <alignment horizontal="left"/>
    </xf>
    <xf numFmtId="0" fontId="22" fillId="14" borderId="93" xfId="0" applyFont="1" applyFill="1" applyBorder="1" applyAlignment="1" applyProtection="1">
      <alignment horizontal="left"/>
    </xf>
    <xf numFmtId="0" fontId="22" fillId="14" borderId="20" xfId="0" applyFont="1" applyFill="1" applyBorder="1" applyAlignment="1" applyProtection="1">
      <alignment horizontal="left"/>
    </xf>
    <xf numFmtId="0" fontId="22" fillId="14" borderId="26" xfId="0" applyFont="1" applyFill="1" applyBorder="1" applyAlignment="1" applyProtection="1">
      <alignment horizontal="left"/>
    </xf>
    <xf numFmtId="0" fontId="22" fillId="14" borderId="92" xfId="0" applyFont="1" applyFill="1" applyBorder="1" applyAlignment="1" applyProtection="1">
      <alignment horizontal="left"/>
    </xf>
    <xf numFmtId="0" fontId="22" fillId="14" borderId="27" xfId="0" applyFont="1" applyFill="1" applyBorder="1" applyAlignment="1" applyProtection="1">
      <alignment horizontal="left"/>
    </xf>
    <xf numFmtId="0" fontId="6" fillId="14" borderId="10" xfId="0" applyFont="1" applyFill="1" applyBorder="1" applyProtection="1"/>
    <xf numFmtId="0" fontId="6" fillId="14" borderId="10" xfId="0" applyFont="1" applyFill="1" applyBorder="1" applyAlignment="1" applyProtection="1">
      <alignment horizontal="left"/>
    </xf>
    <xf numFmtId="0" fontId="28" fillId="14" borderId="13" xfId="0" applyFont="1" applyFill="1" applyBorder="1" applyAlignment="1" applyProtection="1">
      <alignment horizontal="left"/>
    </xf>
    <xf numFmtId="0" fontId="28" fillId="14" borderId="41" xfId="0" applyFont="1" applyFill="1" applyBorder="1" applyAlignment="1" applyProtection="1">
      <alignment horizontal="left"/>
    </xf>
    <xf numFmtId="0" fontId="17" fillId="14" borderId="23" xfId="0" applyFont="1" applyFill="1" applyBorder="1" applyAlignment="1" applyProtection="1">
      <alignment horizontal="left"/>
    </xf>
    <xf numFmtId="0" fontId="17" fillId="14" borderId="22" xfId="0" applyFont="1" applyFill="1" applyBorder="1" applyAlignment="1" applyProtection="1">
      <alignment horizontal="left"/>
    </xf>
    <xf numFmtId="0" fontId="17" fillId="14" borderId="24" xfId="0" applyFont="1" applyFill="1" applyBorder="1" applyAlignment="1" applyProtection="1">
      <alignment horizontal="left"/>
    </xf>
    <xf numFmtId="0" fontId="6" fillId="14" borderId="19" xfId="0" applyFont="1" applyFill="1" applyBorder="1" applyAlignment="1" applyProtection="1">
      <alignment horizontal="left"/>
    </xf>
    <xf numFmtId="0" fontId="6" fillId="14" borderId="93" xfId="0" applyFont="1" applyFill="1" applyBorder="1" applyAlignment="1" applyProtection="1">
      <alignment horizontal="left"/>
    </xf>
    <xf numFmtId="0" fontId="6" fillId="14" borderId="20" xfId="0" applyFont="1" applyFill="1" applyBorder="1" applyAlignment="1" applyProtection="1">
      <alignment horizontal="left"/>
    </xf>
    <xf numFmtId="0" fontId="30" fillId="14" borderId="0" xfId="0" applyFont="1" applyFill="1" applyAlignment="1" applyProtection="1">
      <alignment horizontal="left"/>
    </xf>
    <xf numFmtId="0" fontId="30" fillId="14" borderId="0" xfId="0" applyFont="1" applyFill="1" applyBorder="1" applyAlignment="1" applyProtection="1">
      <alignment horizontal="left"/>
    </xf>
    <xf numFmtId="0" fontId="6" fillId="16" borderId="10" xfId="0" applyFont="1" applyFill="1" applyBorder="1" applyProtection="1">
      <protection locked="0"/>
    </xf>
    <xf numFmtId="0" fontId="6" fillId="16" borderId="11" xfId="0" applyFont="1" applyFill="1" applyBorder="1" applyProtection="1">
      <protection locked="0"/>
    </xf>
    <xf numFmtId="0" fontId="6" fillId="16" borderId="91" xfId="0" applyFont="1" applyFill="1" applyBorder="1" applyProtection="1">
      <protection locked="0"/>
    </xf>
    <xf numFmtId="0" fontId="6" fillId="14" borderId="33" xfId="0" applyFont="1" applyFill="1" applyBorder="1" applyAlignment="1" applyProtection="1">
      <alignment horizontal="center"/>
    </xf>
    <xf numFmtId="0" fontId="6" fillId="14" borderId="58" xfId="0" applyFont="1" applyFill="1" applyBorder="1" applyAlignment="1" applyProtection="1">
      <alignment horizontal="center"/>
    </xf>
    <xf numFmtId="0" fontId="6" fillId="14" borderId="0" xfId="0" applyFont="1" applyFill="1" applyProtection="1"/>
    <xf numFmtId="0" fontId="6" fillId="14" borderId="0" xfId="0" applyFont="1" applyFill="1" applyBorder="1" applyProtection="1"/>
    <xf numFmtId="0" fontId="6" fillId="16" borderId="17" xfId="0" applyFont="1" applyFill="1" applyBorder="1" applyProtection="1">
      <protection locked="0"/>
    </xf>
    <xf numFmtId="0" fontId="6" fillId="14" borderId="51" xfId="0" applyFont="1" applyFill="1" applyBorder="1" applyAlignment="1" applyProtection="1">
      <alignment horizontal="left"/>
    </xf>
    <xf numFmtId="0" fontId="6" fillId="14" borderId="86" xfId="0" applyFont="1" applyFill="1" applyBorder="1" applyAlignment="1" applyProtection="1">
      <alignment horizontal="left"/>
    </xf>
    <xf numFmtId="0" fontId="6" fillId="14" borderId="53" xfId="0" applyFont="1" applyFill="1" applyBorder="1" applyAlignment="1" applyProtection="1">
      <alignment horizontal="left"/>
    </xf>
    <xf numFmtId="0" fontId="17" fillId="14" borderId="26" xfId="0" applyFont="1" applyFill="1" applyBorder="1" applyAlignment="1" applyProtection="1">
      <alignment horizontal="left"/>
    </xf>
    <xf numFmtId="0" fontId="17" fillId="14" borderId="92" xfId="0" applyFont="1" applyFill="1" applyBorder="1" applyAlignment="1" applyProtection="1">
      <alignment horizontal="left"/>
    </xf>
    <xf numFmtId="0" fontId="17" fillId="14" borderId="27" xfId="0" applyFont="1" applyFill="1" applyBorder="1" applyAlignment="1" applyProtection="1">
      <alignment horizontal="left"/>
    </xf>
    <xf numFmtId="0" fontId="6" fillId="16" borderId="48" xfId="0" applyFont="1" applyFill="1" applyBorder="1" applyProtection="1">
      <protection locked="0"/>
    </xf>
    <xf numFmtId="0" fontId="6" fillId="16" borderId="22" xfId="0" applyFont="1" applyFill="1" applyBorder="1" applyProtection="1">
      <protection locked="0"/>
    </xf>
    <xf numFmtId="0" fontId="22" fillId="14" borderId="0" xfId="0" applyFont="1" applyFill="1" applyBorder="1" applyProtection="1"/>
    <xf numFmtId="0" fontId="6" fillId="16" borderId="10" xfId="0" applyFont="1" applyFill="1" applyBorder="1" applyAlignment="1" applyProtection="1">
      <alignment horizontal="left"/>
    </xf>
    <xf numFmtId="0" fontId="6" fillId="14" borderId="0" xfId="0" applyFont="1" applyFill="1" applyAlignment="1" applyProtection="1">
      <alignment vertical="top" wrapText="1"/>
    </xf>
    <xf numFmtId="187" fontId="6" fillId="18" borderId="0" xfId="0" applyNumberFormat="1" applyFont="1" applyFill="1" applyAlignment="1" applyProtection="1">
      <alignment horizontal="left"/>
    </xf>
    <xf numFmtId="0" fontId="6" fillId="14" borderId="0" xfId="0" quotePrefix="1" applyFont="1" applyFill="1" applyAlignment="1" applyProtection="1">
      <alignment vertical="top" wrapText="1"/>
    </xf>
    <xf numFmtId="0" fontId="6" fillId="14" borderId="0" xfId="0" applyFont="1" applyFill="1" applyAlignment="1" applyProtection="1">
      <alignment vertical="top" wrapText="1" shrinkToFit="1"/>
    </xf>
    <xf numFmtId="0" fontId="6" fillId="14" borderId="0" xfId="0" applyFont="1" applyFill="1" applyAlignment="1" applyProtection="1">
      <alignment wrapText="1"/>
    </xf>
  </cellXfs>
  <cellStyles count="25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Link" xfId="13" builtinId="8"/>
    <cellStyle name="Neutral" xfId="14" builtinId="28" customBuiltin="1"/>
    <cellStyle name="Notiz" xfId="15" builtinId="10" customBuiltin="1"/>
    <cellStyle name="Schlecht" xfId="16" builtinId="27" customBuiltin="1"/>
    <cellStyle name="Standard" xfId="0" builtinId="0"/>
    <cellStyle name="Überschrift" xfId="17" builtinId="15" customBuiltin="1"/>
    <cellStyle name="Überschrift 1" xfId="18" builtinId="16" customBuiltin="1"/>
    <cellStyle name="Überschrift 2" xfId="19" builtinId="17" customBuiltin="1"/>
    <cellStyle name="Überschrift 3" xfId="20" builtinId="18" customBuiltin="1"/>
    <cellStyle name="Überschrift 4" xfId="21" builtinId="19" customBuiltin="1"/>
    <cellStyle name="Verknüpfte Zelle" xfId="22" builtinId="24" customBuiltin="1"/>
    <cellStyle name="Warnender Text" xfId="23" builtinId="11" customBuiltin="1"/>
    <cellStyle name="Zelle überprüfen" xfId="24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546100</xdr:colOff>
      <xdr:row>1</xdr:row>
      <xdr:rowOff>0</xdr:rowOff>
    </xdr:from>
    <xdr:to>
      <xdr:col>9</xdr:col>
      <xdr:colOff>508000</xdr:colOff>
      <xdr:row>3</xdr:row>
      <xdr:rowOff>120650</xdr:rowOff>
    </xdr:to>
    <xdr:pic>
      <xdr:nvPicPr>
        <xdr:cNvPr id="2101" name="Picture 24" descr="logo_jemk_rgb_600dpi_40x14mm_dokuvorl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14300"/>
          <a:ext cx="150495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177800</xdr:colOff>
          <xdr:row>23</xdr:row>
          <xdr:rowOff>361950</xdr:rowOff>
        </xdr:from>
        <xdr:to>
          <xdr:col>5</xdr:col>
          <xdr:colOff>381000</xdr:colOff>
          <xdr:row>25</xdr:row>
          <xdr:rowOff>57150</xdr:rowOff>
        </xdr:to>
        <xdr:sp macro="" textlink="">
          <xdr:nvSpPr>
            <xdr:cNvPr id="2049" name="CheckBox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23</xdr:row>
          <xdr:rowOff>361950</xdr:rowOff>
        </xdr:from>
        <xdr:to>
          <xdr:col>6</xdr:col>
          <xdr:colOff>152400</xdr:colOff>
          <xdr:row>25</xdr:row>
          <xdr:rowOff>57150</xdr:rowOff>
        </xdr:to>
        <xdr:sp macro="" textlink="">
          <xdr:nvSpPr>
            <xdr:cNvPr id="2050" name="CheckBox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177800</xdr:colOff>
          <xdr:row>25</xdr:row>
          <xdr:rowOff>171450</xdr:rowOff>
        </xdr:from>
        <xdr:to>
          <xdr:col>5</xdr:col>
          <xdr:colOff>381000</xdr:colOff>
          <xdr:row>27</xdr:row>
          <xdr:rowOff>57150</xdr:rowOff>
        </xdr:to>
        <xdr:sp macro="" textlink="">
          <xdr:nvSpPr>
            <xdr:cNvPr id="2090" name="CheckBox3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25</xdr:row>
          <xdr:rowOff>171450</xdr:rowOff>
        </xdr:from>
        <xdr:to>
          <xdr:col>6</xdr:col>
          <xdr:colOff>152400</xdr:colOff>
          <xdr:row>27</xdr:row>
          <xdr:rowOff>57150</xdr:rowOff>
        </xdr:to>
        <xdr:sp macro="" textlink="">
          <xdr:nvSpPr>
            <xdr:cNvPr id="2091" name="CheckBox4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mments" Target="../comments1.xml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jemk.ch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5" Type="http://schemas.openxmlformats.org/officeDocument/2006/relationships/control" Target="../activeX/activeX1.xml"/><Relationship Id="rId10" Type="http://schemas.openxmlformats.org/officeDocument/2006/relationships/image" Target="../media/image3.emf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B1:T37"/>
  <sheetViews>
    <sheetView showGridLines="0" tabSelected="1" zoomScaleNormal="100" zoomScaleSheetLayoutView="100" workbookViewId="0">
      <selection activeCell="D9" sqref="D9:F9"/>
    </sheetView>
  </sheetViews>
  <sheetFormatPr baseColWidth="10" defaultColWidth="11.453125" defaultRowHeight="12.5" x14ac:dyDescent="0.25"/>
  <cols>
    <col min="1" max="1" width="1.7265625" style="1" customWidth="1"/>
    <col min="2" max="2" width="14.1796875" style="1" customWidth="1"/>
    <col min="3" max="3" width="4.1796875" style="1" customWidth="1"/>
    <col min="4" max="4" width="12.7265625" style="1" customWidth="1"/>
    <col min="5" max="5" width="5.7265625" style="1" customWidth="1"/>
    <col min="6" max="6" width="12.7265625" style="1" customWidth="1"/>
    <col min="7" max="7" width="4.7265625" style="1" customWidth="1"/>
    <col min="8" max="8" width="14.54296875" style="1" customWidth="1"/>
    <col min="9" max="10" width="7.54296875" style="1" customWidth="1"/>
    <col min="11" max="16384" width="11.453125" style="1"/>
  </cols>
  <sheetData>
    <row r="1" spans="2:20" ht="9" customHeight="1" x14ac:dyDescent="0.25">
      <c r="T1" s="2"/>
    </row>
    <row r="2" spans="2:20" ht="15" customHeight="1" x14ac:dyDescent="0.25">
      <c r="J2" s="2"/>
    </row>
    <row r="3" spans="2:20" ht="15" customHeight="1" x14ac:dyDescent="0.25"/>
    <row r="4" spans="2:20" ht="15" customHeight="1" x14ac:dyDescent="0.25"/>
    <row r="5" spans="2:20" s="5" customFormat="1" ht="43.5" customHeight="1" x14ac:dyDescent="0.25">
      <c r="B5" s="313" t="s">
        <v>223</v>
      </c>
      <c r="C5" s="313"/>
      <c r="D5" s="313"/>
      <c r="E5" s="313"/>
      <c r="F5" s="313"/>
      <c r="G5" s="313"/>
      <c r="H5" s="313"/>
      <c r="I5" s="313"/>
      <c r="J5" s="313"/>
    </row>
    <row r="6" spans="2:20" ht="16.5" customHeight="1" x14ac:dyDescent="0.25">
      <c r="J6" s="3" t="s">
        <v>251</v>
      </c>
    </row>
    <row r="7" spans="2:20" ht="16.5" customHeight="1" x14ac:dyDescent="0.25"/>
    <row r="8" spans="2:20" ht="15.75" customHeight="1" x14ac:dyDescent="0.25">
      <c r="I8" s="6" t="s">
        <v>55</v>
      </c>
      <c r="J8" s="7" t="s">
        <v>124</v>
      </c>
    </row>
    <row r="9" spans="2:20" ht="22" customHeight="1" x14ac:dyDescent="0.3">
      <c r="B9" s="240" t="s">
        <v>224</v>
      </c>
      <c r="D9" s="310"/>
      <c r="E9" s="310"/>
      <c r="F9" s="310"/>
      <c r="G9" s="8"/>
      <c r="H9" s="9" t="s">
        <v>3</v>
      </c>
      <c r="I9" s="258"/>
      <c r="J9" s="259"/>
    </row>
    <row r="10" spans="2:20" ht="22" customHeight="1" x14ac:dyDescent="0.3">
      <c r="B10" s="240" t="s">
        <v>0</v>
      </c>
      <c r="D10" s="311"/>
      <c r="E10" s="311"/>
      <c r="F10" s="311"/>
      <c r="G10" s="8"/>
      <c r="H10" s="9" t="s">
        <v>4</v>
      </c>
      <c r="I10" s="258"/>
      <c r="J10" s="259"/>
    </row>
    <row r="11" spans="2:20" ht="22" customHeight="1" x14ac:dyDescent="0.3">
      <c r="B11" s="240" t="s">
        <v>5</v>
      </c>
      <c r="D11" s="312"/>
      <c r="E11" s="312"/>
      <c r="F11" s="312"/>
      <c r="G11" s="8"/>
      <c r="H11" s="9" t="s">
        <v>6</v>
      </c>
      <c r="I11" s="258"/>
      <c r="J11" s="259"/>
    </row>
    <row r="12" spans="2:20" ht="24" customHeight="1" x14ac:dyDescent="0.25"/>
    <row r="13" spans="2:20" ht="20.25" customHeight="1" x14ac:dyDescent="0.3">
      <c r="B13" s="240" t="s">
        <v>7</v>
      </c>
    </row>
    <row r="14" spans="2:20" ht="20.25" customHeight="1" x14ac:dyDescent="0.25">
      <c r="B14" s="1" t="s">
        <v>8</v>
      </c>
      <c r="C14" s="10"/>
      <c r="D14" s="315"/>
      <c r="E14" s="315"/>
      <c r="F14" s="315"/>
      <c r="G14" s="315"/>
      <c r="H14" s="315"/>
      <c r="I14" s="315"/>
      <c r="J14" s="315"/>
    </row>
    <row r="15" spans="2:20" ht="20.25" customHeight="1" x14ac:dyDescent="0.25">
      <c r="B15" s="1" t="s">
        <v>9</v>
      </c>
      <c r="C15" s="10"/>
      <c r="D15" s="311"/>
      <c r="E15" s="311"/>
      <c r="F15" s="311"/>
      <c r="G15" s="311"/>
      <c r="H15" s="311"/>
      <c r="I15" s="311"/>
      <c r="J15" s="311"/>
    </row>
    <row r="16" spans="2:20" ht="20.25" customHeight="1" x14ac:dyDescent="0.25">
      <c r="B16" s="1" t="s">
        <v>10</v>
      </c>
      <c r="C16" s="10"/>
      <c r="D16" s="311"/>
      <c r="E16" s="311"/>
      <c r="F16" s="311"/>
      <c r="G16" s="311"/>
      <c r="H16" s="311"/>
      <c r="I16" s="311"/>
      <c r="J16" s="311"/>
    </row>
    <row r="17" spans="2:10" ht="20.25" customHeight="1" x14ac:dyDescent="0.25">
      <c r="B17" s="1" t="s">
        <v>160</v>
      </c>
      <c r="C17" s="10"/>
      <c r="D17" s="311"/>
      <c r="E17" s="311"/>
      <c r="F17" s="311"/>
      <c r="G17" s="311"/>
      <c r="H17" s="311"/>
      <c r="I17" s="311"/>
      <c r="J17" s="311"/>
    </row>
    <row r="18" spans="2:10" ht="30" customHeight="1" x14ac:dyDescent="0.25"/>
    <row r="19" spans="2:10" ht="20.25" customHeight="1" x14ac:dyDescent="0.3">
      <c r="B19" s="240" t="s">
        <v>11</v>
      </c>
    </row>
    <row r="20" spans="2:10" ht="20.25" customHeight="1" x14ac:dyDescent="0.25">
      <c r="B20" s="1" t="s">
        <v>8</v>
      </c>
      <c r="C20" s="10"/>
      <c r="D20" s="315"/>
      <c r="E20" s="315"/>
      <c r="F20" s="315"/>
      <c r="G20" s="315"/>
      <c r="H20" s="315"/>
      <c r="I20" s="315"/>
      <c r="J20" s="315"/>
    </row>
    <row r="21" spans="2:10" ht="20.25" customHeight="1" x14ac:dyDescent="0.25">
      <c r="B21" s="1" t="s">
        <v>9</v>
      </c>
      <c r="C21" s="10"/>
      <c r="D21" s="311"/>
      <c r="E21" s="311"/>
      <c r="F21" s="311"/>
      <c r="G21" s="311"/>
      <c r="H21" s="311"/>
      <c r="I21" s="311"/>
      <c r="J21" s="311"/>
    </row>
    <row r="22" spans="2:10" ht="20.25" customHeight="1" x14ac:dyDescent="0.25">
      <c r="B22" s="1" t="s">
        <v>10</v>
      </c>
      <c r="C22" s="10"/>
      <c r="D22" s="311"/>
      <c r="E22" s="311"/>
      <c r="F22" s="311"/>
      <c r="G22" s="311"/>
      <c r="H22" s="311"/>
      <c r="I22" s="311"/>
      <c r="J22" s="311"/>
    </row>
    <row r="23" spans="2:10" ht="20.25" customHeight="1" x14ac:dyDescent="0.25">
      <c r="B23" s="1" t="s">
        <v>160</v>
      </c>
      <c r="C23" s="10"/>
      <c r="D23" s="311"/>
      <c r="E23" s="311"/>
      <c r="F23" s="311"/>
      <c r="G23" s="311"/>
      <c r="H23" s="311"/>
      <c r="I23" s="311"/>
      <c r="J23" s="311"/>
    </row>
    <row r="24" spans="2:10" ht="30" customHeight="1" x14ac:dyDescent="0.25"/>
    <row r="25" spans="2:10" ht="15" customHeight="1" x14ac:dyDescent="0.25">
      <c r="B25" s="314" t="s">
        <v>227</v>
      </c>
      <c r="C25" s="314"/>
      <c r="D25" s="314"/>
    </row>
    <row r="26" spans="2:10" ht="15" customHeight="1" x14ac:dyDescent="0.25">
      <c r="B26" s="241"/>
      <c r="C26" s="241"/>
      <c r="D26" s="241"/>
    </row>
    <row r="27" spans="2:10" ht="15" customHeight="1" x14ac:dyDescent="0.25">
      <c r="B27" s="314" t="s">
        <v>164</v>
      </c>
      <c r="C27" s="314"/>
      <c r="D27" s="314"/>
      <c r="H27" s="1" t="s">
        <v>170</v>
      </c>
    </row>
    <row r="28" spans="2:10" ht="15" customHeight="1" x14ac:dyDescent="0.25"/>
    <row r="29" spans="2:10" ht="12.75" customHeight="1" x14ac:dyDescent="0.25">
      <c r="B29" s="314"/>
      <c r="C29" s="314"/>
      <c r="D29" s="314"/>
      <c r="E29" s="314"/>
    </row>
    <row r="30" spans="2:10" ht="12.75" customHeight="1" x14ac:dyDescent="0.25"/>
    <row r="31" spans="2:10" ht="12.75" customHeight="1" x14ac:dyDescent="0.25"/>
    <row r="32" spans="2:10" ht="20.25" customHeight="1" x14ac:dyDescent="0.25"/>
    <row r="33" spans="2:8" ht="12.75" customHeight="1" x14ac:dyDescent="0.25">
      <c r="B33" s="11" t="s">
        <v>186</v>
      </c>
      <c r="D33" s="12"/>
      <c r="H33" s="1" t="s">
        <v>182</v>
      </c>
    </row>
    <row r="34" spans="2:8" ht="12.75" customHeight="1" x14ac:dyDescent="0.25">
      <c r="B34" s="11" t="s">
        <v>228</v>
      </c>
      <c r="H34" s="1" t="s">
        <v>248</v>
      </c>
    </row>
    <row r="35" spans="2:8" ht="12.75" customHeight="1" x14ac:dyDescent="0.25">
      <c r="B35" s="1" t="s">
        <v>229</v>
      </c>
      <c r="H35" s="1" t="s">
        <v>249</v>
      </c>
    </row>
    <row r="36" spans="2:8" ht="12.75" customHeight="1" x14ac:dyDescent="0.25">
      <c r="B36" s="1" t="s">
        <v>187</v>
      </c>
      <c r="H36" s="4" t="s">
        <v>183</v>
      </c>
    </row>
    <row r="37" spans="2:8" ht="12.75" customHeight="1" x14ac:dyDescent="0.25"/>
  </sheetData>
  <sheetProtection sheet="1" objects="1" scenarios="1" selectLockedCells="1"/>
  <dataConsolidate/>
  <mergeCells count="15">
    <mergeCell ref="B29:E29"/>
    <mergeCell ref="D14:J14"/>
    <mergeCell ref="D15:J15"/>
    <mergeCell ref="D22:J22"/>
    <mergeCell ref="D23:J23"/>
    <mergeCell ref="B27:D27"/>
    <mergeCell ref="D20:J20"/>
    <mergeCell ref="D21:J21"/>
    <mergeCell ref="B25:D25"/>
    <mergeCell ref="D9:F9"/>
    <mergeCell ref="D10:F10"/>
    <mergeCell ref="D11:F11"/>
    <mergeCell ref="D16:J16"/>
    <mergeCell ref="B5:J5"/>
    <mergeCell ref="D17:J17"/>
  </mergeCells>
  <phoneticPr fontId="0" type="noConversion"/>
  <hyperlinks>
    <hyperlink ref="H36" r:id="rId1"/>
  </hyperlinks>
  <pageMargins left="0.78740157480314965" right="0.78740157480314965" top="0.78740157480314965" bottom="0.78740157480314965" header="0.51181102362204722" footer="0.51181102362204722"/>
  <pageSetup paperSize="9" orientation="portrait" blackAndWhite="1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2091" r:id="rId5" name="CheckBox4">
          <controlPr autoLine="0" r:id="rId6">
            <anchor moveWithCells="1">
              <from>
                <xdr:col>5</xdr:col>
                <xdr:colOff>438150</xdr:colOff>
                <xdr:row>25</xdr:row>
                <xdr:rowOff>171450</xdr:rowOff>
              </from>
              <to>
                <xdr:col>6</xdr:col>
                <xdr:colOff>120650</xdr:colOff>
                <xdr:row>27</xdr:row>
                <xdr:rowOff>57150</xdr:rowOff>
              </to>
            </anchor>
          </controlPr>
        </control>
      </mc:Choice>
      <mc:Fallback>
        <control shapeId="2091" r:id="rId5" name="CheckBox4"/>
      </mc:Fallback>
    </mc:AlternateContent>
    <mc:AlternateContent xmlns:mc="http://schemas.openxmlformats.org/markup-compatibility/2006">
      <mc:Choice Requires="x14">
        <control shapeId="2090" r:id="rId7" name="CheckBox3">
          <controlPr autoLine="0" r:id="rId8">
            <anchor moveWithCells="1">
              <from>
                <xdr:col>4</xdr:col>
                <xdr:colOff>177800</xdr:colOff>
                <xdr:row>25</xdr:row>
                <xdr:rowOff>171450</xdr:rowOff>
              </from>
              <to>
                <xdr:col>5</xdr:col>
                <xdr:colOff>349250</xdr:colOff>
                <xdr:row>27</xdr:row>
                <xdr:rowOff>57150</xdr:rowOff>
              </to>
            </anchor>
          </controlPr>
        </control>
      </mc:Choice>
      <mc:Fallback>
        <control shapeId="2090" r:id="rId7" name="CheckBox3"/>
      </mc:Fallback>
    </mc:AlternateContent>
    <mc:AlternateContent xmlns:mc="http://schemas.openxmlformats.org/markup-compatibility/2006">
      <mc:Choice Requires="x14">
        <control shapeId="2050" r:id="rId9" name="CheckBox2">
          <controlPr autoLine="0" r:id="rId10">
            <anchor moveWithCells="1">
              <from>
                <xdr:col>5</xdr:col>
                <xdr:colOff>438150</xdr:colOff>
                <xdr:row>23</xdr:row>
                <xdr:rowOff>361950</xdr:rowOff>
              </from>
              <to>
                <xdr:col>6</xdr:col>
                <xdr:colOff>120650</xdr:colOff>
                <xdr:row>25</xdr:row>
                <xdr:rowOff>57150</xdr:rowOff>
              </to>
            </anchor>
          </controlPr>
        </control>
      </mc:Choice>
      <mc:Fallback>
        <control shapeId="2050" r:id="rId9" name="CheckBox2"/>
      </mc:Fallback>
    </mc:AlternateContent>
    <mc:AlternateContent xmlns:mc="http://schemas.openxmlformats.org/markup-compatibility/2006">
      <mc:Choice Requires="x14">
        <control shapeId="2049" r:id="rId11" name="CheckBox1">
          <controlPr autoLine="0" r:id="rId12">
            <anchor moveWithCells="1">
              <from>
                <xdr:col>4</xdr:col>
                <xdr:colOff>177800</xdr:colOff>
                <xdr:row>23</xdr:row>
                <xdr:rowOff>361950</xdr:rowOff>
              </from>
              <to>
                <xdr:col>5</xdr:col>
                <xdr:colOff>349250</xdr:colOff>
                <xdr:row>25</xdr:row>
                <xdr:rowOff>57150</xdr:rowOff>
              </to>
            </anchor>
          </controlPr>
        </control>
      </mc:Choice>
      <mc:Fallback>
        <control shapeId="2049" r:id="rId11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autoPageBreaks="0"/>
  </sheetPr>
  <dimension ref="B1:P121"/>
  <sheetViews>
    <sheetView showGridLines="0" zoomScaleNormal="100" workbookViewId="0">
      <selection activeCell="H22" sqref="H22"/>
    </sheetView>
  </sheetViews>
  <sheetFormatPr baseColWidth="10" defaultColWidth="11.453125" defaultRowHeight="12.5" outlineLevelRow="1" outlineLevelCol="1" x14ac:dyDescent="0.25"/>
  <cols>
    <col min="1" max="1" width="1.7265625" style="14" customWidth="1"/>
    <col min="2" max="2" width="4.7265625" style="16" customWidth="1"/>
    <col min="3" max="3" width="21.453125" style="14" customWidth="1"/>
    <col min="4" max="4" width="5.7265625" style="14" customWidth="1"/>
    <col min="5" max="5" width="5" style="14" customWidth="1"/>
    <col min="6" max="8" width="5.1796875" style="14" customWidth="1"/>
    <col min="9" max="9" width="8.54296875" style="15" customWidth="1" outlineLevel="1"/>
    <col min="10" max="12" width="8.7265625" style="15" customWidth="1" outlineLevel="1"/>
    <col min="13" max="13" width="1.81640625" style="285" customWidth="1"/>
    <col min="14" max="15" width="40.7265625" style="15" customWidth="1" outlineLevel="1"/>
    <col min="16" max="16" width="1.54296875" style="14" customWidth="1"/>
    <col min="17" max="16384" width="11.453125" style="14"/>
  </cols>
  <sheetData>
    <row r="1" spans="2:16" ht="9" customHeight="1" x14ac:dyDescent="0.25"/>
    <row r="2" spans="2:16" ht="30.75" customHeight="1" thickBot="1" x14ac:dyDescent="0.3">
      <c r="B2" s="13" t="str">
        <f>CONCATENATE("Budget &amp; Abrechnung ",Einführunsblatt!D9)</f>
        <v xml:space="preserve">Budget &amp; Abrechnung </v>
      </c>
    </row>
    <row r="3" spans="2:16" ht="15" customHeight="1" x14ac:dyDescent="0.25">
      <c r="B3" s="13"/>
      <c r="I3" s="322" t="s">
        <v>55</v>
      </c>
      <c r="J3" s="333"/>
      <c r="K3" s="322" t="s">
        <v>11</v>
      </c>
      <c r="L3" s="333"/>
      <c r="N3" s="322" t="s">
        <v>221</v>
      </c>
      <c r="O3" s="324" t="s">
        <v>222</v>
      </c>
    </row>
    <row r="4" spans="2:16" ht="13" thickBot="1" x14ac:dyDescent="0.3">
      <c r="H4" s="298"/>
      <c r="I4" s="172" t="s">
        <v>1</v>
      </c>
      <c r="J4" s="90" t="s">
        <v>2</v>
      </c>
      <c r="K4" s="172" t="s">
        <v>1</v>
      </c>
      <c r="L4" s="90" t="s">
        <v>2</v>
      </c>
      <c r="N4" s="323"/>
      <c r="O4" s="325"/>
    </row>
    <row r="5" spans="2:16" ht="13" thickBot="1" x14ac:dyDescent="0.3">
      <c r="M5" s="286"/>
    </row>
    <row r="6" spans="2:16" ht="14.5" outlineLevel="1" thickBot="1" x14ac:dyDescent="0.3">
      <c r="B6" s="283" t="s">
        <v>12</v>
      </c>
      <c r="C6" s="17" t="s">
        <v>1</v>
      </c>
      <c r="D6" s="17"/>
      <c r="E6" s="17"/>
      <c r="F6" s="299" t="s">
        <v>13</v>
      </c>
      <c r="G6" s="300" t="s">
        <v>14</v>
      </c>
      <c r="H6" s="301" t="s">
        <v>15</v>
      </c>
      <c r="I6" s="304"/>
      <c r="J6" s="302"/>
      <c r="K6" s="303"/>
      <c r="L6" s="302"/>
      <c r="M6" s="287"/>
      <c r="P6" s="21"/>
    </row>
    <row r="7" spans="2:16" outlineLevel="1" x14ac:dyDescent="0.25">
      <c r="B7" s="22" t="s">
        <v>16</v>
      </c>
      <c r="C7" s="23" t="s">
        <v>125</v>
      </c>
      <c r="D7" s="23"/>
      <c r="E7" s="23"/>
      <c r="F7" s="24"/>
      <c r="G7" s="25"/>
      <c r="H7" s="26"/>
      <c r="I7" s="27" t="str">
        <f>IF(AND(F7&lt;&gt;"",H7&lt;&gt;""),H7*F7,"")</f>
        <v/>
      </c>
      <c r="J7" s="28"/>
      <c r="K7" s="27" t="str">
        <f>IF(AND(G7&lt;&gt;"",H7&lt;&gt;""),H7*G7,"")</f>
        <v/>
      </c>
      <c r="L7" s="29"/>
      <c r="N7" s="208"/>
      <c r="O7" s="209"/>
    </row>
    <row r="8" spans="2:16" outlineLevel="1" x14ac:dyDescent="0.25">
      <c r="B8" s="22" t="s">
        <v>17</v>
      </c>
      <c r="C8" s="23" t="s">
        <v>190</v>
      </c>
      <c r="D8" s="23"/>
      <c r="E8" s="23"/>
      <c r="F8" s="30"/>
      <c r="G8" s="25"/>
      <c r="H8" s="26"/>
      <c r="I8" s="31" t="str">
        <f>IF(AND(F8&lt;&gt;"",H8&lt;&gt;""),H8*F8,"")</f>
        <v/>
      </c>
      <c r="J8" s="32"/>
      <c r="K8" s="31" t="str">
        <f>IF(AND(G8&lt;&gt;"",H8&lt;&gt;""),H8*G8,"")</f>
        <v/>
      </c>
      <c r="L8" s="33"/>
      <c r="N8" s="208"/>
      <c r="O8" s="209"/>
    </row>
    <row r="9" spans="2:16" outlineLevel="1" x14ac:dyDescent="0.25">
      <c r="B9" s="22" t="s">
        <v>18</v>
      </c>
      <c r="C9" s="23" t="s">
        <v>19</v>
      </c>
      <c r="D9" s="23"/>
      <c r="E9" s="23"/>
      <c r="F9" s="30"/>
      <c r="G9" s="25"/>
      <c r="H9" s="26"/>
      <c r="I9" s="31" t="str">
        <f>IF(AND(F9&lt;&gt;"",H9&lt;&gt;""),H9*F9,"")</f>
        <v/>
      </c>
      <c r="J9" s="34"/>
      <c r="K9" s="31" t="str">
        <f>IF(AND(G9&lt;&gt;"",H9&lt;&gt;""),H9*G9,"")</f>
        <v/>
      </c>
      <c r="L9" s="35"/>
      <c r="N9" s="208"/>
      <c r="O9" s="209"/>
    </row>
    <row r="10" spans="2:16" outlineLevel="1" x14ac:dyDescent="0.25">
      <c r="B10" s="22" t="s">
        <v>20</v>
      </c>
      <c r="C10" s="23" t="s">
        <v>129</v>
      </c>
      <c r="D10" s="23"/>
      <c r="E10" s="23"/>
      <c r="F10" s="23"/>
      <c r="G10" s="23"/>
      <c r="H10" s="23"/>
      <c r="I10" s="36"/>
      <c r="J10" s="34"/>
      <c r="K10" s="36"/>
      <c r="L10" s="35"/>
      <c r="N10" s="208"/>
      <c r="O10" s="209"/>
    </row>
    <row r="11" spans="2:16" outlineLevel="1" x14ac:dyDescent="0.25">
      <c r="B11" s="22" t="s">
        <v>21</v>
      </c>
      <c r="C11" s="23" t="s">
        <v>128</v>
      </c>
      <c r="D11" s="23"/>
      <c r="E11" s="23"/>
      <c r="F11" s="23"/>
      <c r="G11" s="23"/>
      <c r="H11" s="23"/>
      <c r="I11" s="36"/>
      <c r="J11" s="34"/>
      <c r="K11" s="36"/>
      <c r="L11" s="35"/>
      <c r="N11" s="208"/>
      <c r="O11" s="209"/>
    </row>
    <row r="12" spans="2:16" outlineLevel="1" x14ac:dyDescent="0.25">
      <c r="B12" s="22" t="s">
        <v>22</v>
      </c>
      <c r="C12" s="23" t="s">
        <v>148</v>
      </c>
      <c r="D12" s="23"/>
      <c r="E12" s="23"/>
      <c r="F12" s="23"/>
      <c r="G12" s="23"/>
      <c r="H12" s="23"/>
      <c r="I12" s="36"/>
      <c r="J12" s="34"/>
      <c r="K12" s="36"/>
      <c r="L12" s="35"/>
      <c r="N12" s="208"/>
      <c r="O12" s="209"/>
    </row>
    <row r="13" spans="2:16" outlineLevel="1" x14ac:dyDescent="0.25">
      <c r="B13" s="22" t="s">
        <v>127</v>
      </c>
      <c r="C13" s="23" t="s">
        <v>130</v>
      </c>
      <c r="D13" s="23"/>
      <c r="E13" s="23"/>
      <c r="F13" s="23"/>
      <c r="G13" s="23"/>
      <c r="H13" s="23"/>
      <c r="I13" s="36"/>
      <c r="J13" s="34"/>
      <c r="K13" s="36"/>
      <c r="L13" s="35"/>
      <c r="N13" s="208"/>
      <c r="O13" s="209"/>
    </row>
    <row r="14" spans="2:16" ht="13" outlineLevel="1" thickBot="1" x14ac:dyDescent="0.3">
      <c r="B14" s="183" t="s">
        <v>23</v>
      </c>
      <c r="C14" s="184" t="s">
        <v>158</v>
      </c>
      <c r="D14" s="184"/>
      <c r="E14" s="184"/>
      <c r="F14" s="184"/>
      <c r="G14" s="184"/>
      <c r="H14" s="184"/>
      <c r="I14" s="37"/>
      <c r="J14" s="38"/>
      <c r="K14" s="37"/>
      <c r="L14" s="39"/>
      <c r="N14" s="208"/>
      <c r="O14" s="209"/>
    </row>
    <row r="15" spans="2:16" s="45" customFormat="1" ht="13" outlineLevel="1" thickBot="1" x14ac:dyDescent="0.3">
      <c r="B15" s="40" t="s">
        <v>131</v>
      </c>
      <c r="C15" s="41"/>
      <c r="D15" s="41"/>
      <c r="E15" s="41"/>
      <c r="F15" s="42"/>
      <c r="G15" s="42"/>
      <c r="H15" s="42"/>
      <c r="I15" s="43">
        <f>SUM(I7:I14)</f>
        <v>0</v>
      </c>
      <c r="J15" s="44"/>
      <c r="K15" s="43">
        <f>SUM(K7:K14)</f>
        <v>0</v>
      </c>
      <c r="L15" s="44"/>
      <c r="M15" s="288"/>
      <c r="N15" s="83"/>
      <c r="O15" s="210"/>
    </row>
    <row r="16" spans="2:16" s="45" customFormat="1" ht="6.75" customHeight="1" outlineLevel="1" thickBot="1" x14ac:dyDescent="0.3">
      <c r="B16" s="46"/>
      <c r="C16" s="47"/>
      <c r="D16" s="47"/>
      <c r="E16" s="48"/>
      <c r="F16" s="42"/>
      <c r="G16" s="42"/>
      <c r="H16" s="42"/>
      <c r="M16" s="289"/>
    </row>
    <row r="17" spans="2:16" outlineLevel="1" x14ac:dyDescent="0.25">
      <c r="B17" s="49"/>
      <c r="C17" s="328" t="s">
        <v>132</v>
      </c>
      <c r="D17" s="17"/>
      <c r="E17" s="17"/>
      <c r="F17" s="335" t="s">
        <v>243</v>
      </c>
      <c r="I17" s="337"/>
      <c r="J17" s="351"/>
      <c r="K17" s="337"/>
      <c r="L17" s="349"/>
      <c r="M17" s="287"/>
      <c r="N17" s="50"/>
      <c r="O17" s="211"/>
    </row>
    <row r="18" spans="2:16" ht="12.75" customHeight="1" outlineLevel="1" x14ac:dyDescent="0.25">
      <c r="B18" s="51"/>
      <c r="C18" s="334"/>
      <c r="D18" s="52"/>
      <c r="E18" s="348"/>
      <c r="F18" s="335"/>
      <c r="G18" s="336" t="s">
        <v>180</v>
      </c>
      <c r="H18" s="347" t="s">
        <v>144</v>
      </c>
      <c r="I18" s="318"/>
      <c r="J18" s="352"/>
      <c r="K18" s="318"/>
      <c r="L18" s="350"/>
      <c r="M18" s="287"/>
      <c r="N18" s="53"/>
      <c r="O18" s="212"/>
    </row>
    <row r="19" spans="2:16" ht="12.75" customHeight="1" outlineLevel="1" x14ac:dyDescent="0.25">
      <c r="B19" s="51"/>
      <c r="C19" s="54" t="s">
        <v>192</v>
      </c>
      <c r="D19" s="55"/>
      <c r="E19" s="343"/>
      <c r="F19" s="335"/>
      <c r="G19" s="336"/>
      <c r="H19" s="347"/>
      <c r="I19" s="56"/>
      <c r="J19" s="57"/>
      <c r="K19" s="56"/>
      <c r="L19" s="58"/>
      <c r="M19" s="290"/>
      <c r="N19" s="213"/>
      <c r="O19" s="214"/>
    </row>
    <row r="20" spans="2:16" ht="4.5" customHeight="1" outlineLevel="1" thickBot="1" x14ac:dyDescent="0.2">
      <c r="B20" s="59"/>
      <c r="C20" s="60"/>
      <c r="D20" s="60"/>
      <c r="E20" s="20"/>
      <c r="F20" s="61"/>
      <c r="G20" s="62"/>
      <c r="H20" s="63"/>
      <c r="I20" s="64"/>
      <c r="J20" s="65"/>
      <c r="K20" s="64"/>
      <c r="L20" s="66"/>
      <c r="N20" s="64"/>
      <c r="O20" s="215"/>
    </row>
    <row r="21" spans="2:16" outlineLevel="1" x14ac:dyDescent="0.25">
      <c r="B21" s="67" t="s">
        <v>135</v>
      </c>
      <c r="C21" s="68" t="s">
        <v>159</v>
      </c>
      <c r="D21" s="68"/>
      <c r="E21" s="69"/>
      <c r="F21" s="70"/>
      <c r="G21" s="70"/>
      <c r="H21" s="71">
        <v>7.6</v>
      </c>
      <c r="I21" s="72" t="str">
        <f>IF(AND(D19&lt;&gt;"",F21&lt;&gt;"",H21&lt;&gt;""),D19*F21*H21,"")</f>
        <v/>
      </c>
      <c r="J21" s="73"/>
      <c r="K21" s="74" t="str">
        <f>IF(AND(D19&lt;&gt;"",G21&lt;&gt;"",H21&lt;&gt;""),D19*G21*H21,"")</f>
        <v/>
      </c>
      <c r="L21" s="73"/>
      <c r="N21" s="216"/>
      <c r="O21" s="217"/>
    </row>
    <row r="22" spans="2:16" ht="13" outlineLevel="1" thickBot="1" x14ac:dyDescent="0.3">
      <c r="B22" s="75" t="s">
        <v>136</v>
      </c>
      <c r="C22" s="14" t="s">
        <v>161</v>
      </c>
      <c r="E22" s="76"/>
      <c r="F22" s="77"/>
      <c r="G22" s="78"/>
      <c r="H22" s="79"/>
      <c r="I22" s="80"/>
      <c r="J22" s="81"/>
      <c r="K22" s="82" t="str">
        <f>IF(AND(G22&lt;&gt;"",H22&lt;&gt;""),H22*G22,"")</f>
        <v/>
      </c>
      <c r="L22" s="81"/>
      <c r="N22" s="36"/>
      <c r="O22" s="218"/>
    </row>
    <row r="23" spans="2:16" s="45" customFormat="1" ht="13" outlineLevel="1" thickBot="1" x14ac:dyDescent="0.3">
      <c r="B23" s="40" t="s">
        <v>133</v>
      </c>
      <c r="C23" s="41"/>
      <c r="D23" s="41"/>
      <c r="E23" s="41"/>
      <c r="F23" s="42"/>
      <c r="G23" s="42"/>
      <c r="H23" s="42"/>
      <c r="I23" s="83">
        <f>SUM(I21:I22)</f>
        <v>0</v>
      </c>
      <c r="J23" s="84"/>
      <c r="K23" s="85">
        <f>SUM(K21:K22)</f>
        <v>0</v>
      </c>
      <c r="L23" s="86"/>
      <c r="M23" s="288"/>
      <c r="N23" s="83"/>
      <c r="O23" s="210"/>
    </row>
    <row r="24" spans="2:16" s="45" customFormat="1" ht="13" outlineLevel="1" thickBot="1" x14ac:dyDescent="0.3">
      <c r="B24" s="46"/>
      <c r="C24" s="47"/>
      <c r="D24" s="47"/>
      <c r="E24" s="47"/>
      <c r="M24" s="289"/>
    </row>
    <row r="25" spans="2:16" s="45" customFormat="1" ht="13" outlineLevel="1" thickBot="1" x14ac:dyDescent="0.3">
      <c r="B25" s="40" t="s">
        <v>134</v>
      </c>
      <c r="C25" s="41"/>
      <c r="D25" s="41"/>
      <c r="E25" s="41"/>
      <c r="F25" s="42"/>
      <c r="G25" s="42"/>
      <c r="H25" s="42"/>
      <c r="I25" s="83">
        <f>I15+I23</f>
        <v>0</v>
      </c>
      <c r="J25" s="86"/>
      <c r="K25" s="83">
        <f>K15+K23</f>
        <v>0</v>
      </c>
      <c r="L25" s="86"/>
      <c r="M25" s="288"/>
      <c r="N25" s="83"/>
      <c r="O25" s="210"/>
    </row>
    <row r="26" spans="2:16" s="45" customFormat="1" outlineLevel="1" x14ac:dyDescent="0.25">
      <c r="B26" s="46"/>
      <c r="C26" s="47"/>
      <c r="D26" s="47"/>
      <c r="E26" s="47"/>
      <c r="M26" s="289"/>
    </row>
    <row r="27" spans="2:16" s="45" customFormat="1" ht="13" thickBot="1" x14ac:dyDescent="0.3">
      <c r="B27" s="46"/>
      <c r="C27" s="47"/>
      <c r="D27" s="47"/>
      <c r="E27" s="47"/>
      <c r="M27" s="289"/>
    </row>
    <row r="28" spans="2:16" outlineLevel="1" x14ac:dyDescent="0.25">
      <c r="B28" s="326" t="s">
        <v>24</v>
      </c>
      <c r="C28" s="328" t="s">
        <v>2</v>
      </c>
      <c r="D28" s="17"/>
      <c r="E28" s="17"/>
      <c r="F28" s="18"/>
      <c r="G28" s="18"/>
      <c r="H28" s="18"/>
      <c r="I28" s="330" t="s">
        <v>55</v>
      </c>
      <c r="J28" s="331"/>
      <c r="K28" s="332" t="s">
        <v>11</v>
      </c>
      <c r="L28" s="331"/>
      <c r="M28" s="306"/>
      <c r="N28" s="206" t="s">
        <v>55</v>
      </c>
      <c r="O28" s="206" t="s">
        <v>11</v>
      </c>
    </row>
    <row r="29" spans="2:16" ht="10.5" customHeight="1" outlineLevel="1" thickBot="1" x14ac:dyDescent="0.3">
      <c r="B29" s="327"/>
      <c r="C29" s="329"/>
      <c r="D29" s="19"/>
      <c r="E29" s="19"/>
      <c r="F29" s="87"/>
      <c r="G29" s="87"/>
      <c r="H29" s="88"/>
      <c r="I29" s="318" t="s">
        <v>1</v>
      </c>
      <c r="J29" s="353" t="s">
        <v>2</v>
      </c>
      <c r="K29" s="318" t="s">
        <v>1</v>
      </c>
      <c r="L29" s="353" t="s">
        <v>2</v>
      </c>
      <c r="M29" s="307"/>
      <c r="N29" s="207"/>
      <c r="O29" s="207"/>
      <c r="P29" s="21"/>
    </row>
    <row r="30" spans="2:16" ht="13" outlineLevel="1" thickBot="1" x14ac:dyDescent="0.3">
      <c r="B30" s="49" t="s">
        <v>25</v>
      </c>
      <c r="C30" s="89" t="s">
        <v>242</v>
      </c>
      <c r="D30" s="89"/>
      <c r="E30" s="89"/>
      <c r="F30" s="18"/>
      <c r="G30" s="18"/>
      <c r="H30" s="18"/>
      <c r="I30" s="319"/>
      <c r="J30" s="354"/>
      <c r="K30" s="319"/>
      <c r="L30" s="354"/>
      <c r="M30" s="287"/>
      <c r="N30" s="294"/>
      <c r="O30" s="295"/>
    </row>
    <row r="31" spans="2:16" outlineLevel="1" x14ac:dyDescent="0.25">
      <c r="B31" s="22" t="s">
        <v>26</v>
      </c>
      <c r="C31" s="23" t="s">
        <v>27</v>
      </c>
      <c r="D31" s="23"/>
      <c r="E31" s="23"/>
      <c r="F31" s="23"/>
      <c r="G31" s="23"/>
      <c r="H31" s="23"/>
      <c r="I31" s="91"/>
      <c r="J31" s="92"/>
      <c r="K31" s="91"/>
      <c r="L31" s="92"/>
      <c r="N31" s="216"/>
      <c r="O31" s="217"/>
    </row>
    <row r="32" spans="2:16" outlineLevel="1" x14ac:dyDescent="0.25">
      <c r="B32" s="22" t="s">
        <v>28</v>
      </c>
      <c r="C32" s="23" t="s">
        <v>29</v>
      </c>
      <c r="D32" s="23"/>
      <c r="E32" s="23"/>
      <c r="F32" s="23"/>
      <c r="G32" s="23"/>
      <c r="H32" s="23"/>
      <c r="I32" s="93"/>
      <c r="J32" s="94"/>
      <c r="K32" s="93"/>
      <c r="L32" s="92"/>
      <c r="N32" s="36"/>
      <c r="O32" s="218"/>
    </row>
    <row r="33" spans="2:15" outlineLevel="1" x14ac:dyDescent="0.25">
      <c r="B33" s="22" t="s">
        <v>30</v>
      </c>
      <c r="C33" s="23" t="s">
        <v>137</v>
      </c>
      <c r="D33" s="23"/>
      <c r="E33" s="23"/>
      <c r="F33" s="23"/>
      <c r="G33" s="23"/>
      <c r="H33" s="23"/>
      <c r="I33" s="93"/>
      <c r="J33" s="94"/>
      <c r="K33" s="93"/>
      <c r="L33" s="92"/>
      <c r="N33" s="36"/>
      <c r="O33" s="218"/>
    </row>
    <row r="34" spans="2:15" outlineLevel="1" x14ac:dyDescent="0.25">
      <c r="B34" s="22" t="s">
        <v>31</v>
      </c>
      <c r="C34" s="23" t="s">
        <v>32</v>
      </c>
      <c r="D34" s="23"/>
      <c r="E34" s="23"/>
      <c r="F34" s="23"/>
      <c r="G34" s="23"/>
      <c r="H34" s="23"/>
      <c r="I34" s="93"/>
      <c r="J34" s="94"/>
      <c r="K34" s="93"/>
      <c r="L34" s="92"/>
      <c r="N34" s="36"/>
      <c r="O34" s="218"/>
    </row>
    <row r="35" spans="2:15" outlineLevel="1" x14ac:dyDescent="0.25">
      <c r="B35" s="22" t="s">
        <v>33</v>
      </c>
      <c r="C35" s="23" t="s">
        <v>34</v>
      </c>
      <c r="D35" s="23"/>
      <c r="E35" s="23"/>
      <c r="F35" s="23"/>
      <c r="G35" s="23"/>
      <c r="H35" s="23"/>
      <c r="I35" s="93"/>
      <c r="J35" s="94"/>
      <c r="K35" s="93"/>
      <c r="L35" s="92"/>
      <c r="N35" s="36"/>
      <c r="O35" s="218"/>
    </row>
    <row r="36" spans="2:15" ht="13" outlineLevel="1" thickBot="1" x14ac:dyDescent="0.25">
      <c r="B36" s="22" t="s">
        <v>35</v>
      </c>
      <c r="C36" s="23" t="s">
        <v>168</v>
      </c>
      <c r="D36" s="23"/>
      <c r="E36" s="23"/>
      <c r="F36" s="23"/>
      <c r="G36" s="23"/>
      <c r="H36" s="23"/>
      <c r="I36" s="95"/>
      <c r="J36" s="96"/>
      <c r="K36" s="95"/>
      <c r="L36" s="92"/>
      <c r="N36" s="37"/>
      <c r="O36" s="219"/>
    </row>
    <row r="37" spans="2:15" s="103" customFormat="1" ht="13" outlineLevel="1" thickBot="1" x14ac:dyDescent="0.3">
      <c r="B37" s="98" t="s">
        <v>169</v>
      </c>
      <c r="C37" s="99"/>
      <c r="D37" s="99"/>
      <c r="E37" s="99"/>
      <c r="F37" s="99"/>
      <c r="G37" s="99"/>
      <c r="H37" s="99"/>
      <c r="I37" s="100"/>
      <c r="J37" s="101">
        <f>SUM(J31:J36)</f>
        <v>0</v>
      </c>
      <c r="K37" s="100"/>
      <c r="L37" s="102">
        <f>SUM(L31:L36)</f>
        <v>0</v>
      </c>
      <c r="M37" s="291"/>
      <c r="N37" s="220"/>
      <c r="O37" s="221"/>
    </row>
    <row r="38" spans="2:15" ht="13" outlineLevel="1" thickBot="1" x14ac:dyDescent="0.3">
      <c r="I38" s="104"/>
      <c r="J38" s="104"/>
      <c r="K38" s="104"/>
      <c r="L38" s="104"/>
      <c r="N38" s="104"/>
      <c r="O38" s="104"/>
    </row>
    <row r="39" spans="2:15" ht="13" outlineLevel="1" thickBot="1" x14ac:dyDescent="0.3">
      <c r="B39" s="105" t="s">
        <v>36</v>
      </c>
      <c r="C39" s="106" t="s">
        <v>37</v>
      </c>
      <c r="D39" s="106"/>
      <c r="E39" s="106"/>
      <c r="F39" s="107"/>
      <c r="G39" s="107"/>
      <c r="H39" s="107"/>
      <c r="I39" s="108"/>
      <c r="J39" s="108"/>
      <c r="K39" s="108"/>
      <c r="L39" s="109"/>
      <c r="N39" s="296"/>
      <c r="O39" s="297"/>
    </row>
    <row r="40" spans="2:15" outlineLevel="1" x14ac:dyDescent="0.25">
      <c r="B40" s="75" t="s">
        <v>38</v>
      </c>
      <c r="C40" s="14" t="s">
        <v>39</v>
      </c>
      <c r="I40" s="91"/>
      <c r="J40" s="92"/>
      <c r="K40" s="91"/>
      <c r="L40" s="92"/>
      <c r="N40" s="216"/>
      <c r="O40" s="217"/>
    </row>
    <row r="41" spans="2:15" outlineLevel="1" x14ac:dyDescent="0.25">
      <c r="B41" s="22" t="s">
        <v>40</v>
      </c>
      <c r="C41" s="23" t="s">
        <v>41</v>
      </c>
      <c r="D41" s="23"/>
      <c r="E41" s="23"/>
      <c r="F41" s="23"/>
      <c r="G41" s="23"/>
      <c r="H41" s="23"/>
      <c r="I41" s="91"/>
      <c r="J41" s="92"/>
      <c r="K41" s="91"/>
      <c r="L41" s="92"/>
      <c r="N41" s="216"/>
      <c r="O41" s="217"/>
    </row>
    <row r="42" spans="2:15" outlineLevel="1" x14ac:dyDescent="0.25">
      <c r="B42" s="22" t="s">
        <v>42</v>
      </c>
      <c r="C42" s="23" t="s">
        <v>43</v>
      </c>
      <c r="D42" s="23"/>
      <c r="E42" s="23"/>
      <c r="F42" s="23"/>
      <c r="G42" s="23"/>
      <c r="H42" s="23"/>
      <c r="I42" s="93"/>
      <c r="J42" s="94"/>
      <c r="K42" s="93"/>
      <c r="L42" s="92"/>
      <c r="N42" s="36"/>
      <c r="O42" s="218"/>
    </row>
    <row r="43" spans="2:15" outlineLevel="1" x14ac:dyDescent="0.25">
      <c r="B43" s="22" t="s">
        <v>44</v>
      </c>
      <c r="C43" s="23" t="s">
        <v>45</v>
      </c>
      <c r="D43" s="23"/>
      <c r="E43" s="23"/>
      <c r="F43" s="23"/>
      <c r="G43" s="23"/>
      <c r="H43" s="23"/>
      <c r="I43" s="93"/>
      <c r="J43" s="94"/>
      <c r="K43" s="93"/>
      <c r="L43" s="92"/>
      <c r="N43" s="36"/>
      <c r="O43" s="218"/>
    </row>
    <row r="44" spans="2:15" outlineLevel="1" x14ac:dyDescent="0.25">
      <c r="B44" s="22" t="s">
        <v>46</v>
      </c>
      <c r="C44" s="23" t="s">
        <v>47</v>
      </c>
      <c r="D44" s="23"/>
      <c r="E44" s="23"/>
      <c r="F44" s="23"/>
      <c r="G44" s="23"/>
      <c r="H44" s="23"/>
      <c r="I44" s="93"/>
      <c r="J44" s="94"/>
      <c r="K44" s="93"/>
      <c r="L44" s="92"/>
      <c r="N44" s="36"/>
      <c r="O44" s="218"/>
    </row>
    <row r="45" spans="2:15" outlineLevel="1" x14ac:dyDescent="0.25">
      <c r="B45" s="22" t="s">
        <v>48</v>
      </c>
      <c r="C45" s="23" t="s">
        <v>49</v>
      </c>
      <c r="D45" s="23"/>
      <c r="E45" s="23"/>
      <c r="F45" s="23"/>
      <c r="G45" s="23"/>
      <c r="H45" s="23"/>
      <c r="I45" s="93"/>
      <c r="J45" s="94"/>
      <c r="K45" s="93"/>
      <c r="L45" s="92"/>
      <c r="N45" s="36"/>
      <c r="O45" s="218"/>
    </row>
    <row r="46" spans="2:15" ht="13" outlineLevel="1" thickBot="1" x14ac:dyDescent="0.25">
      <c r="B46" s="22" t="s">
        <v>50</v>
      </c>
      <c r="C46" s="23" t="s">
        <v>51</v>
      </c>
      <c r="D46" s="23"/>
      <c r="E46" s="23"/>
      <c r="F46" s="23"/>
      <c r="G46" s="23"/>
      <c r="H46" s="23"/>
      <c r="I46" s="95"/>
      <c r="J46" s="96"/>
      <c r="K46" s="95"/>
      <c r="L46" s="92"/>
      <c r="N46" s="37"/>
      <c r="O46" s="219"/>
    </row>
    <row r="47" spans="2:15" s="103" customFormat="1" ht="13" outlineLevel="1" thickBot="1" x14ac:dyDescent="0.3">
      <c r="B47" s="98" t="s">
        <v>52</v>
      </c>
      <c r="C47" s="99"/>
      <c r="D47" s="99"/>
      <c r="E47" s="99"/>
      <c r="F47" s="99"/>
      <c r="G47" s="99"/>
      <c r="H47" s="99"/>
      <c r="I47" s="100"/>
      <c r="J47" s="101">
        <f>SUM(J40:J46)</f>
        <v>0</v>
      </c>
      <c r="K47" s="100"/>
      <c r="L47" s="102">
        <f>SUM(L40:L46)</f>
        <v>0</v>
      </c>
      <c r="M47" s="291"/>
      <c r="N47" s="220"/>
      <c r="O47" s="221"/>
    </row>
    <row r="48" spans="2:15" ht="13" outlineLevel="1" thickBot="1" x14ac:dyDescent="0.3">
      <c r="I48" s="104"/>
      <c r="J48" s="104"/>
      <c r="K48" s="104"/>
      <c r="L48" s="104"/>
      <c r="N48" s="104"/>
      <c r="O48" s="66"/>
    </row>
    <row r="49" spans="2:15" outlineLevel="1" x14ac:dyDescent="0.25">
      <c r="B49" s="49" t="s">
        <v>53</v>
      </c>
      <c r="C49" s="89" t="s">
        <v>54</v>
      </c>
      <c r="D49" s="89"/>
      <c r="E49" s="89"/>
      <c r="F49" s="110"/>
      <c r="G49" s="111" t="s">
        <v>55</v>
      </c>
      <c r="H49" s="111" t="s">
        <v>163</v>
      </c>
      <c r="I49" s="112"/>
      <c r="J49" s="112"/>
      <c r="K49" s="112"/>
      <c r="L49" s="113"/>
      <c r="N49" s="112"/>
      <c r="O49" s="112"/>
    </row>
    <row r="50" spans="2:15" outlineLevel="1" x14ac:dyDescent="0.25">
      <c r="B50" s="22" t="s">
        <v>56</v>
      </c>
      <c r="C50" s="23" t="s">
        <v>54</v>
      </c>
      <c r="D50" s="114"/>
      <c r="E50" s="115" t="s">
        <v>151</v>
      </c>
      <c r="F50" s="116" t="s">
        <v>152</v>
      </c>
      <c r="G50" s="117"/>
      <c r="H50" s="118" t="str">
        <f>IF(AND(L50&lt;&gt;"",D50&lt;&gt;"",OR(Einführunsblatt!J9&lt;&gt;"",Einführunsblatt!J10&lt;&gt;"",Einführunsblatt!J11&lt;&gt;"")),'Budget &amp; Abrechnung'!L50/SUM(Einführunsblatt!J9:J11)/'Budget &amp; Abrechnung'!D50,"")</f>
        <v/>
      </c>
      <c r="I50" s="93"/>
      <c r="J50" s="119" t="str">
        <f>IF(AND(D50&lt;&gt;"",G50&lt;&gt;"",OR(Einführunsblatt!I9&lt;&gt;"",Einführunsblatt!I10&lt;&gt;"",Einführunsblatt!I11&lt;&gt;"")),(SUM(Einführunsblatt!I9:I11)*'Budget &amp; Abrechnung'!D50*'Budget &amp; Abrechnung'!G50),"")</f>
        <v/>
      </c>
      <c r="K50" s="93"/>
      <c r="L50" s="94"/>
      <c r="N50" s="36"/>
      <c r="O50" s="218"/>
    </row>
    <row r="51" spans="2:15" outlineLevel="1" x14ac:dyDescent="0.25">
      <c r="B51" s="22" t="s">
        <v>57</v>
      </c>
      <c r="C51" s="23" t="s">
        <v>162</v>
      </c>
      <c r="I51" s="93"/>
      <c r="J51" s="119" t="str">
        <f>IF(I12&lt;&gt;"",I12,"")</f>
        <v/>
      </c>
      <c r="K51" s="93"/>
      <c r="L51" s="119" t="str">
        <f>IF(K12&lt;&gt;"",K12,"")</f>
        <v/>
      </c>
      <c r="N51" s="36"/>
      <c r="O51" s="218"/>
    </row>
    <row r="52" spans="2:15" ht="13" outlineLevel="1" thickBot="1" x14ac:dyDescent="0.25">
      <c r="B52" s="22" t="s">
        <v>126</v>
      </c>
      <c r="C52" s="23" t="s">
        <v>58</v>
      </c>
      <c r="D52" s="23"/>
      <c r="E52" s="23"/>
      <c r="F52" s="23"/>
      <c r="G52" s="23"/>
      <c r="H52" s="23"/>
      <c r="I52" s="95"/>
      <c r="J52" s="96"/>
      <c r="K52" s="95"/>
      <c r="L52" s="97"/>
      <c r="N52" s="37"/>
      <c r="O52" s="219"/>
    </row>
    <row r="53" spans="2:15" s="103" customFormat="1" ht="13" outlineLevel="1" thickBot="1" x14ac:dyDescent="0.3">
      <c r="B53" s="98" t="s">
        <v>59</v>
      </c>
      <c r="C53" s="99"/>
      <c r="D53" s="99"/>
      <c r="E53" s="99"/>
      <c r="F53" s="99"/>
      <c r="G53" s="99"/>
      <c r="H53" s="99"/>
      <c r="I53" s="100"/>
      <c r="J53" s="120">
        <f>SUM(J50:J52)</f>
        <v>0</v>
      </c>
      <c r="K53" s="100"/>
      <c r="L53" s="102">
        <f>SUM(L50:L52)</f>
        <v>0</v>
      </c>
      <c r="M53" s="291"/>
      <c r="N53" s="220"/>
      <c r="O53" s="221"/>
    </row>
    <row r="54" spans="2:15" ht="13" outlineLevel="1" thickBot="1" x14ac:dyDescent="0.3">
      <c r="I54" s="104"/>
      <c r="J54" s="104"/>
      <c r="K54" s="104"/>
      <c r="L54" s="121"/>
      <c r="N54" s="104"/>
      <c r="O54" s="104"/>
    </row>
    <row r="55" spans="2:15" outlineLevel="1" x14ac:dyDescent="0.25">
      <c r="B55" s="49" t="s">
        <v>60</v>
      </c>
      <c r="C55" s="89" t="s">
        <v>61</v>
      </c>
      <c r="D55" s="89"/>
      <c r="E55" s="89"/>
      <c r="F55" s="18"/>
      <c r="G55" s="18"/>
      <c r="H55" s="18"/>
      <c r="I55" s="108"/>
      <c r="J55" s="108"/>
      <c r="K55" s="108"/>
      <c r="L55" s="109"/>
      <c r="N55" s="108"/>
      <c r="O55" s="109"/>
    </row>
    <row r="56" spans="2:15" outlineLevel="1" x14ac:dyDescent="0.25">
      <c r="B56" s="22" t="s">
        <v>62</v>
      </c>
      <c r="C56" s="23" t="s">
        <v>63</v>
      </c>
      <c r="D56" s="23"/>
      <c r="E56" s="23"/>
      <c r="F56" s="23"/>
      <c r="G56" s="23"/>
      <c r="H56" s="23"/>
      <c r="I56" s="91"/>
      <c r="J56" s="92"/>
      <c r="K56" s="91"/>
      <c r="L56" s="92"/>
      <c r="N56" s="216"/>
      <c r="O56" s="217"/>
    </row>
    <row r="57" spans="2:15" outlineLevel="1" x14ac:dyDescent="0.25">
      <c r="B57" s="22" t="s">
        <v>64</v>
      </c>
      <c r="C57" s="23" t="s">
        <v>65</v>
      </c>
      <c r="D57" s="23"/>
      <c r="E57" s="23"/>
      <c r="F57" s="23"/>
      <c r="G57" s="23"/>
      <c r="H57" s="23"/>
      <c r="I57" s="93"/>
      <c r="J57" s="94"/>
      <c r="K57" s="93"/>
      <c r="L57" s="94"/>
      <c r="N57" s="36"/>
      <c r="O57" s="218"/>
    </row>
    <row r="58" spans="2:15" outlineLevel="1" x14ac:dyDescent="0.25">
      <c r="B58" s="22" t="s">
        <v>66</v>
      </c>
      <c r="C58" s="23" t="s">
        <v>150</v>
      </c>
      <c r="D58" s="23"/>
      <c r="E58" s="23"/>
      <c r="F58" s="23"/>
      <c r="G58" s="23"/>
      <c r="H58" s="23"/>
      <c r="I58" s="93"/>
      <c r="J58" s="94"/>
      <c r="K58" s="93"/>
      <c r="L58" s="94"/>
      <c r="N58" s="36"/>
      <c r="O58" s="218"/>
    </row>
    <row r="59" spans="2:15" outlineLevel="1" x14ac:dyDescent="0.25">
      <c r="B59" s="22" t="s">
        <v>67</v>
      </c>
      <c r="C59" s="23" t="s">
        <v>149</v>
      </c>
      <c r="D59" s="23"/>
      <c r="E59" s="23"/>
      <c r="F59" s="23"/>
      <c r="G59" s="23"/>
      <c r="H59" s="23"/>
      <c r="I59" s="93"/>
      <c r="J59" s="94"/>
      <c r="K59" s="93"/>
      <c r="L59" s="94"/>
      <c r="N59" s="36"/>
      <c r="O59" s="218"/>
    </row>
    <row r="60" spans="2:15" outlineLevel="1" x14ac:dyDescent="0.25">
      <c r="B60" s="22" t="s">
        <v>68</v>
      </c>
      <c r="C60" s="23" t="s">
        <v>69</v>
      </c>
      <c r="D60" s="23"/>
      <c r="E60" s="23"/>
      <c r="F60" s="23"/>
      <c r="G60" s="23"/>
      <c r="H60" s="23"/>
      <c r="I60" s="93"/>
      <c r="J60" s="94"/>
      <c r="K60" s="93"/>
      <c r="L60" s="94"/>
      <c r="N60" s="36"/>
      <c r="O60" s="218"/>
    </row>
    <row r="61" spans="2:15" ht="13" outlineLevel="1" thickBot="1" x14ac:dyDescent="0.25">
      <c r="B61" s="22" t="s">
        <v>70</v>
      </c>
      <c r="C61" s="23" t="s">
        <v>71</v>
      </c>
      <c r="D61" s="23"/>
      <c r="E61" s="23"/>
      <c r="F61" s="23"/>
      <c r="G61" s="23"/>
      <c r="H61" s="23"/>
      <c r="I61" s="95"/>
      <c r="J61" s="96"/>
      <c r="K61" s="95"/>
      <c r="L61" s="97"/>
      <c r="N61" s="37"/>
      <c r="O61" s="219"/>
    </row>
    <row r="62" spans="2:15" s="103" customFormat="1" ht="13" outlineLevel="1" thickBot="1" x14ac:dyDescent="0.3">
      <c r="B62" s="98" t="s">
        <v>72</v>
      </c>
      <c r="C62" s="99"/>
      <c r="D62" s="99"/>
      <c r="E62" s="99"/>
      <c r="F62" s="99"/>
      <c r="G62" s="99"/>
      <c r="H62" s="99"/>
      <c r="I62" s="100"/>
      <c r="J62" s="101">
        <f>SUM(J56:J61)</f>
        <v>0</v>
      </c>
      <c r="K62" s="100"/>
      <c r="L62" s="102">
        <f>SUM(L56:L61)</f>
        <v>0</v>
      </c>
      <c r="M62" s="291"/>
      <c r="N62" s="220"/>
      <c r="O62" s="221"/>
    </row>
    <row r="63" spans="2:15" ht="13" outlineLevel="1" thickBot="1" x14ac:dyDescent="0.3">
      <c r="I63" s="104"/>
      <c r="J63" s="104"/>
      <c r="K63" s="104"/>
      <c r="L63" s="104"/>
      <c r="N63" s="104"/>
      <c r="O63" s="104"/>
    </row>
    <row r="64" spans="2:15" outlineLevel="1" x14ac:dyDescent="0.25">
      <c r="B64" s="49" t="s">
        <v>73</v>
      </c>
      <c r="C64" s="89" t="s">
        <v>74</v>
      </c>
      <c r="D64" s="89"/>
      <c r="E64" s="89"/>
      <c r="F64" s="18"/>
      <c r="G64" s="18"/>
      <c r="H64" s="18"/>
      <c r="I64" s="108"/>
      <c r="J64" s="108"/>
      <c r="K64" s="108"/>
      <c r="L64" s="113"/>
      <c r="N64" s="108"/>
      <c r="O64" s="109"/>
    </row>
    <row r="65" spans="2:15" outlineLevel="1" x14ac:dyDescent="0.25">
      <c r="B65" s="22" t="s">
        <v>75</v>
      </c>
      <c r="C65" s="23" t="s">
        <v>142</v>
      </c>
      <c r="D65" s="23"/>
      <c r="E65" s="23"/>
      <c r="F65" s="23"/>
      <c r="G65" s="23"/>
      <c r="H65" s="23"/>
      <c r="I65" s="93"/>
      <c r="J65" s="94"/>
      <c r="K65" s="93"/>
      <c r="L65" s="94"/>
      <c r="N65" s="36"/>
      <c r="O65" s="218"/>
    </row>
    <row r="66" spans="2:15" outlineLevel="1" x14ac:dyDescent="0.25">
      <c r="B66" s="22" t="s">
        <v>76</v>
      </c>
      <c r="C66" s="23" t="s">
        <v>77</v>
      </c>
      <c r="D66" s="23"/>
      <c r="E66" s="23"/>
      <c r="F66" s="23"/>
      <c r="G66" s="23"/>
      <c r="H66" s="23"/>
      <c r="I66" s="93"/>
      <c r="J66" s="94"/>
      <c r="K66" s="93"/>
      <c r="L66" s="94"/>
      <c r="N66" s="36"/>
      <c r="O66" s="218"/>
    </row>
    <row r="67" spans="2:15" outlineLevel="1" x14ac:dyDescent="0.25">
      <c r="B67" s="22" t="s">
        <v>78</v>
      </c>
      <c r="C67" s="23" t="s">
        <v>79</v>
      </c>
      <c r="D67" s="23"/>
      <c r="E67" s="23"/>
      <c r="F67" s="23"/>
      <c r="G67" s="23"/>
      <c r="H67" s="23"/>
      <c r="I67" s="93"/>
      <c r="J67" s="94"/>
      <c r="K67" s="93"/>
      <c r="L67" s="94"/>
      <c r="N67" s="36"/>
      <c r="O67" s="218"/>
    </row>
    <row r="68" spans="2:15" outlineLevel="1" x14ac:dyDescent="0.25">
      <c r="B68" s="22" t="s">
        <v>80</v>
      </c>
      <c r="C68" s="23" t="s">
        <v>81</v>
      </c>
      <c r="D68" s="23"/>
      <c r="E68" s="23"/>
      <c r="F68" s="23"/>
      <c r="G68" s="23"/>
      <c r="H68" s="23"/>
      <c r="I68" s="93"/>
      <c r="J68" s="94"/>
      <c r="K68" s="93"/>
      <c r="L68" s="94"/>
      <c r="N68" s="36"/>
      <c r="O68" s="218"/>
    </row>
    <row r="69" spans="2:15" ht="13" outlineLevel="1" thickBot="1" x14ac:dyDescent="0.25">
      <c r="B69" s="22" t="s">
        <v>82</v>
      </c>
      <c r="C69" s="23" t="s">
        <v>83</v>
      </c>
      <c r="D69" s="23"/>
      <c r="E69" s="23"/>
      <c r="F69" s="23"/>
      <c r="G69" s="23"/>
      <c r="H69" s="23"/>
      <c r="I69" s="95"/>
      <c r="J69" s="96"/>
      <c r="K69" s="95"/>
      <c r="L69" s="97"/>
      <c r="N69" s="37"/>
      <c r="O69" s="219"/>
    </row>
    <row r="70" spans="2:15" ht="13" outlineLevel="1" thickBot="1" x14ac:dyDescent="0.3">
      <c r="B70" s="98" t="s">
        <v>84</v>
      </c>
      <c r="C70" s="99"/>
      <c r="D70" s="99"/>
      <c r="E70" s="99"/>
      <c r="F70" s="122"/>
      <c r="G70" s="122"/>
      <c r="H70" s="122"/>
      <c r="I70" s="100"/>
      <c r="J70" s="101">
        <f>SUM(J65:J69)</f>
        <v>0</v>
      </c>
      <c r="K70" s="100"/>
      <c r="L70" s="102">
        <f>SUM(L65:L69)</f>
        <v>0</v>
      </c>
      <c r="M70" s="291"/>
      <c r="N70" s="220"/>
      <c r="O70" s="221"/>
    </row>
    <row r="71" spans="2:15" ht="13" outlineLevel="1" thickBot="1" x14ac:dyDescent="0.3">
      <c r="I71" s="104"/>
      <c r="J71" s="104"/>
      <c r="K71" s="104"/>
      <c r="L71" s="104"/>
      <c r="N71" s="104"/>
      <c r="O71" s="104"/>
    </row>
    <row r="72" spans="2:15" ht="14" outlineLevel="1" x14ac:dyDescent="0.25">
      <c r="B72" s="49" t="s">
        <v>85</v>
      </c>
      <c r="C72" s="89" t="s">
        <v>86</v>
      </c>
      <c r="D72" s="89"/>
      <c r="E72" s="89"/>
      <c r="F72" s="123" t="s">
        <v>13</v>
      </c>
      <c r="G72" s="123" t="s">
        <v>87</v>
      </c>
      <c r="H72" s="124" t="s">
        <v>88</v>
      </c>
      <c r="I72" s="112"/>
      <c r="J72" s="112"/>
      <c r="K72" s="112"/>
      <c r="L72" s="113"/>
      <c r="N72" s="108"/>
      <c r="O72" s="109"/>
    </row>
    <row r="73" spans="2:15" outlineLevel="1" x14ac:dyDescent="0.25">
      <c r="B73" s="22" t="s">
        <v>89</v>
      </c>
      <c r="C73" s="23" t="s">
        <v>90</v>
      </c>
      <c r="D73" s="23"/>
      <c r="E73" s="23"/>
      <c r="F73" s="253"/>
      <c r="G73" s="253"/>
      <c r="H73" s="254"/>
      <c r="I73" s="93"/>
      <c r="J73" s="119" t="str">
        <f>IF(F73="","",F73*H73)</f>
        <v/>
      </c>
      <c r="K73" s="93"/>
      <c r="L73" s="119" t="str">
        <f>IF(G73="","",G73*H73)</f>
        <v/>
      </c>
      <c r="N73" s="36"/>
      <c r="O73" s="218"/>
    </row>
    <row r="74" spans="2:15" outlineLevel="1" x14ac:dyDescent="0.25">
      <c r="B74" s="22" t="s">
        <v>91</v>
      </c>
      <c r="C74" s="23" t="s">
        <v>191</v>
      </c>
      <c r="D74" s="23"/>
      <c r="E74" s="23"/>
      <c r="F74" s="253"/>
      <c r="G74" s="253"/>
      <c r="H74" s="254"/>
      <c r="I74" s="93"/>
      <c r="J74" s="119" t="str">
        <f>IF(F74="","",F74*H74)</f>
        <v/>
      </c>
      <c r="K74" s="93"/>
      <c r="L74" s="119" t="str">
        <f>IF(G74="","",G74*H74)</f>
        <v/>
      </c>
      <c r="N74" s="36"/>
      <c r="O74" s="218"/>
    </row>
    <row r="75" spans="2:15" outlineLevel="1" x14ac:dyDescent="0.25">
      <c r="B75" s="22" t="s">
        <v>92</v>
      </c>
      <c r="C75" s="23" t="s">
        <v>93</v>
      </c>
      <c r="D75" s="23"/>
      <c r="E75" s="23"/>
      <c r="F75" s="253"/>
      <c r="G75" s="253"/>
      <c r="H75" s="254"/>
      <c r="I75" s="93"/>
      <c r="J75" s="119" t="str">
        <f>IF(F75="","",F75*H75)</f>
        <v/>
      </c>
      <c r="K75" s="93"/>
      <c r="L75" s="119" t="str">
        <f>IF(G75="","",G75*H75)</f>
        <v/>
      </c>
      <c r="N75" s="36"/>
      <c r="O75" s="218"/>
    </row>
    <row r="76" spans="2:15" ht="13" outlineLevel="1" thickBot="1" x14ac:dyDescent="0.3">
      <c r="B76" s="22" t="s">
        <v>94</v>
      </c>
      <c r="C76" s="23" t="s">
        <v>95</v>
      </c>
      <c r="D76" s="23"/>
      <c r="E76" s="23"/>
      <c r="F76" s="253"/>
      <c r="G76" s="253"/>
      <c r="H76" s="254"/>
      <c r="I76" s="95"/>
      <c r="J76" s="205" t="str">
        <f>IF(F76="","",F76*H76)</f>
        <v/>
      </c>
      <c r="K76" s="95"/>
      <c r="L76" s="205" t="str">
        <f>IF(G76="","",G76*H76)</f>
        <v/>
      </c>
      <c r="N76" s="36"/>
      <c r="O76" s="218"/>
    </row>
    <row r="77" spans="2:15" ht="13" outlineLevel="1" thickBot="1" x14ac:dyDescent="0.3">
      <c r="B77" s="98" t="s">
        <v>96</v>
      </c>
      <c r="C77" s="99"/>
      <c r="D77" s="99"/>
      <c r="E77" s="99"/>
      <c r="F77" s="122"/>
      <c r="G77" s="122"/>
      <c r="H77" s="122"/>
      <c r="I77" s="202"/>
      <c r="J77" s="203">
        <f>SUM(J73:J76)</f>
        <v>0</v>
      </c>
      <c r="K77" s="202"/>
      <c r="L77" s="204">
        <f>SUM(L73:L76)</f>
        <v>0</v>
      </c>
      <c r="M77" s="291"/>
      <c r="N77" s="220"/>
      <c r="O77" s="221"/>
    </row>
    <row r="78" spans="2:15" ht="13" outlineLevel="1" thickBot="1" x14ac:dyDescent="0.3">
      <c r="I78" s="104"/>
      <c r="J78" s="104"/>
      <c r="K78" s="104"/>
      <c r="L78" s="104"/>
      <c r="N78" s="104"/>
      <c r="O78" s="65"/>
    </row>
    <row r="79" spans="2:15" outlineLevel="1" x14ac:dyDescent="0.25">
      <c r="B79" s="49" t="s">
        <v>97</v>
      </c>
      <c r="C79" s="89" t="s">
        <v>98</v>
      </c>
      <c r="D79" s="89"/>
      <c r="E79" s="89"/>
      <c r="F79" s="18"/>
      <c r="G79" s="18"/>
      <c r="H79" s="18"/>
      <c r="I79" s="112"/>
      <c r="J79" s="112"/>
      <c r="K79" s="112"/>
      <c r="L79" s="113"/>
      <c r="N79" s="112"/>
      <c r="O79" s="113"/>
    </row>
    <row r="80" spans="2:15" outlineLevel="1" x14ac:dyDescent="0.25">
      <c r="B80" s="22" t="s">
        <v>99</v>
      </c>
      <c r="C80" s="23" t="s">
        <v>100</v>
      </c>
      <c r="D80" s="23"/>
      <c r="E80" s="23"/>
      <c r="F80" s="23"/>
      <c r="G80" s="23"/>
      <c r="H80" s="23"/>
      <c r="I80" s="93"/>
      <c r="J80" s="94"/>
      <c r="K80" s="93"/>
      <c r="L80" s="94"/>
      <c r="N80" s="36"/>
      <c r="O80" s="218"/>
    </row>
    <row r="81" spans="2:15" outlineLevel="1" x14ac:dyDescent="0.25">
      <c r="B81" s="22" t="s">
        <v>101</v>
      </c>
      <c r="C81" s="23" t="s">
        <v>102</v>
      </c>
      <c r="D81" s="23"/>
      <c r="E81" s="23"/>
      <c r="F81" s="23"/>
      <c r="G81" s="23"/>
      <c r="H81" s="23"/>
      <c r="I81" s="91"/>
      <c r="J81" s="92"/>
      <c r="K81" s="91"/>
      <c r="L81" s="92"/>
      <c r="N81" s="216"/>
      <c r="O81" s="217"/>
    </row>
    <row r="82" spans="2:15" outlineLevel="1" x14ac:dyDescent="0.25">
      <c r="B82" s="22" t="s">
        <v>103</v>
      </c>
      <c r="C82" s="23" t="s">
        <v>181</v>
      </c>
      <c r="D82" s="23"/>
      <c r="E82" s="23"/>
      <c r="F82" s="23"/>
      <c r="G82" s="23"/>
      <c r="H82" s="23"/>
      <c r="I82" s="91"/>
      <c r="J82" s="92"/>
      <c r="K82" s="91"/>
      <c r="L82" s="92"/>
      <c r="N82" s="216"/>
      <c r="O82" s="217"/>
    </row>
    <row r="83" spans="2:15" outlineLevel="1" x14ac:dyDescent="0.25">
      <c r="B83" s="22" t="s">
        <v>104</v>
      </c>
      <c r="C83" s="23" t="s">
        <v>139</v>
      </c>
      <c r="D83" s="23"/>
      <c r="E83" s="23"/>
      <c r="F83" s="23"/>
      <c r="G83" s="23"/>
      <c r="H83" s="23"/>
      <c r="I83" s="93"/>
      <c r="J83" s="94"/>
      <c r="K83" s="93"/>
      <c r="L83" s="94"/>
      <c r="N83" s="36"/>
      <c r="O83" s="218"/>
    </row>
    <row r="84" spans="2:15" outlineLevel="1" x14ac:dyDescent="0.25">
      <c r="B84" s="22" t="s">
        <v>106</v>
      </c>
      <c r="C84" s="23" t="s">
        <v>141</v>
      </c>
      <c r="D84" s="23"/>
      <c r="E84" s="23"/>
      <c r="F84" s="23"/>
      <c r="G84" s="23"/>
      <c r="H84" s="23"/>
      <c r="I84" s="93"/>
      <c r="J84" s="94"/>
      <c r="K84" s="93"/>
      <c r="L84" s="94"/>
      <c r="N84" s="36"/>
      <c r="O84" s="218"/>
    </row>
    <row r="85" spans="2:15" outlineLevel="1" x14ac:dyDescent="0.25">
      <c r="B85" s="22" t="s">
        <v>108</v>
      </c>
      <c r="C85" s="23" t="s">
        <v>105</v>
      </c>
      <c r="D85" s="23"/>
      <c r="E85" s="23"/>
      <c r="F85" s="23"/>
      <c r="G85" s="23"/>
      <c r="H85" s="23"/>
      <c r="I85" s="93"/>
      <c r="J85" s="94"/>
      <c r="K85" s="93"/>
      <c r="L85" s="94"/>
      <c r="N85" s="36"/>
      <c r="O85" s="218"/>
    </row>
    <row r="86" spans="2:15" outlineLevel="1" x14ac:dyDescent="0.25">
      <c r="B86" s="22" t="s">
        <v>138</v>
      </c>
      <c r="C86" s="23" t="s">
        <v>226</v>
      </c>
      <c r="D86" s="23"/>
      <c r="E86" s="23"/>
      <c r="F86" s="23"/>
      <c r="G86" s="23"/>
      <c r="H86" s="23"/>
      <c r="I86" s="93"/>
      <c r="J86" s="94"/>
      <c r="K86" s="93"/>
      <c r="L86" s="94"/>
      <c r="N86" s="36"/>
      <c r="O86" s="218"/>
    </row>
    <row r="87" spans="2:15" outlineLevel="1" x14ac:dyDescent="0.25">
      <c r="B87" s="22" t="s">
        <v>140</v>
      </c>
      <c r="C87" s="23" t="s">
        <v>107</v>
      </c>
      <c r="D87" s="23"/>
      <c r="E87" s="23"/>
      <c r="F87" s="23"/>
      <c r="G87" s="23"/>
      <c r="H87" s="23"/>
      <c r="I87" s="93"/>
      <c r="J87" s="94"/>
      <c r="K87" s="93"/>
      <c r="L87" s="94"/>
      <c r="N87" s="36"/>
      <c r="O87" s="218"/>
    </row>
    <row r="88" spans="2:15" ht="13" outlineLevel="1" thickBot="1" x14ac:dyDescent="0.25">
      <c r="B88" s="22" t="s">
        <v>225</v>
      </c>
      <c r="C88" s="23" t="s">
        <v>109</v>
      </c>
      <c r="D88" s="23"/>
      <c r="E88" s="23"/>
      <c r="F88" s="23"/>
      <c r="G88" s="23"/>
      <c r="H88" s="23"/>
      <c r="I88" s="95"/>
      <c r="J88" s="96"/>
      <c r="K88" s="95"/>
      <c r="L88" s="97"/>
      <c r="N88" s="37"/>
      <c r="O88" s="219"/>
    </row>
    <row r="89" spans="2:15" ht="13" outlineLevel="1" thickBot="1" x14ac:dyDescent="0.3">
      <c r="B89" s="98" t="s">
        <v>110</v>
      </c>
      <c r="C89" s="99"/>
      <c r="D89" s="99"/>
      <c r="E89" s="99"/>
      <c r="F89" s="122"/>
      <c r="G89" s="122"/>
      <c r="H89" s="122"/>
      <c r="I89" s="100"/>
      <c r="J89" s="101">
        <f>SUM(J80:J88)</f>
        <v>0</v>
      </c>
      <c r="K89" s="100"/>
      <c r="L89" s="102">
        <f>SUM(L80:L88)</f>
        <v>0</v>
      </c>
      <c r="M89" s="291"/>
      <c r="N89" s="220"/>
      <c r="O89" s="221"/>
    </row>
    <row r="90" spans="2:15" ht="13" outlineLevel="1" thickBot="1" x14ac:dyDescent="0.3">
      <c r="I90" s="104"/>
      <c r="J90" s="104"/>
      <c r="K90" s="104"/>
      <c r="L90" s="104"/>
      <c r="N90" s="104"/>
      <c r="O90" s="104"/>
    </row>
    <row r="91" spans="2:15" outlineLevel="1" x14ac:dyDescent="0.25">
      <c r="B91" s="49" t="s">
        <v>111</v>
      </c>
      <c r="C91" s="89" t="s">
        <v>112</v>
      </c>
      <c r="D91" s="89"/>
      <c r="E91" s="89"/>
      <c r="F91" s="18"/>
      <c r="G91" s="18"/>
      <c r="H91" s="18"/>
      <c r="I91" s="112"/>
      <c r="J91" s="112"/>
      <c r="K91" s="112"/>
      <c r="L91" s="113"/>
      <c r="N91" s="305"/>
      <c r="O91" s="113"/>
    </row>
    <row r="92" spans="2:15" outlineLevel="1" x14ac:dyDescent="0.25">
      <c r="B92" s="125" t="s">
        <v>113</v>
      </c>
      <c r="C92" s="23" t="s">
        <v>143</v>
      </c>
      <c r="D92" s="23"/>
      <c r="E92" s="23"/>
      <c r="F92" s="126"/>
      <c r="G92" s="126"/>
      <c r="H92" s="126"/>
      <c r="I92" s="127"/>
      <c r="J92" s="119">
        <f>(J89+J77+J70+J62+J53+J47+J37)/20</f>
        <v>0</v>
      </c>
      <c r="K92" s="128"/>
      <c r="L92" s="129"/>
      <c r="N92" s="230"/>
      <c r="O92" s="222"/>
    </row>
    <row r="93" spans="2:15" ht="13" outlineLevel="1" thickBot="1" x14ac:dyDescent="0.25">
      <c r="B93" s="22" t="s">
        <v>114</v>
      </c>
      <c r="C93" s="23" t="s">
        <v>115</v>
      </c>
      <c r="D93" s="23"/>
      <c r="E93" s="23"/>
      <c r="F93" s="23"/>
      <c r="G93" s="23"/>
      <c r="H93" s="23"/>
      <c r="I93" s="95"/>
      <c r="J93" s="96"/>
      <c r="K93" s="95"/>
      <c r="L93" s="97"/>
      <c r="N93" s="37"/>
      <c r="O93" s="219"/>
    </row>
    <row r="94" spans="2:15" ht="13" outlineLevel="1" thickBot="1" x14ac:dyDescent="0.3">
      <c r="B94" s="98" t="s">
        <v>116</v>
      </c>
      <c r="C94" s="122"/>
      <c r="D94" s="122"/>
      <c r="E94" s="122"/>
      <c r="F94" s="122"/>
      <c r="G94" s="122"/>
      <c r="H94" s="122"/>
      <c r="I94" s="130"/>
      <c r="J94" s="120">
        <f>SUM(J92:J93)</f>
        <v>0</v>
      </c>
      <c r="K94" s="130"/>
      <c r="L94" s="120">
        <f>L93</f>
        <v>0</v>
      </c>
      <c r="M94" s="291"/>
      <c r="N94" s="223"/>
      <c r="O94" s="221"/>
    </row>
    <row r="95" spans="2:15" ht="13" outlineLevel="1" thickBot="1" x14ac:dyDescent="0.3">
      <c r="B95" s="131"/>
      <c r="C95" s="122"/>
      <c r="D95" s="122"/>
      <c r="E95" s="122"/>
      <c r="F95" s="122"/>
      <c r="G95" s="122"/>
      <c r="H95" s="122"/>
      <c r="I95" s="132"/>
      <c r="J95" s="132"/>
      <c r="K95" s="132"/>
      <c r="L95" s="132"/>
      <c r="M95" s="291"/>
      <c r="N95" s="132"/>
      <c r="O95" s="224"/>
    </row>
    <row r="96" spans="2:15" ht="13" outlineLevel="1" thickBot="1" x14ac:dyDescent="0.3">
      <c r="B96" s="133" t="s">
        <v>179</v>
      </c>
      <c r="C96" s="134"/>
      <c r="D96" s="134"/>
      <c r="E96" s="134"/>
      <c r="F96" s="122"/>
      <c r="G96" s="122"/>
      <c r="H96" s="122"/>
      <c r="I96" s="135"/>
      <c r="J96" s="136">
        <f>J94+J89+J77+J70+J62+J53+J47+J37</f>
        <v>0</v>
      </c>
      <c r="K96" s="135"/>
      <c r="L96" s="136">
        <f>L94+L89+L77+L70+L62+L53+L47+L37</f>
        <v>0</v>
      </c>
      <c r="M96" s="139"/>
      <c r="N96" s="225"/>
      <c r="O96" s="226"/>
    </row>
    <row r="97" spans="2:16" ht="13" outlineLevel="1" thickBot="1" x14ac:dyDescent="0.3">
      <c r="B97" s="137"/>
      <c r="C97" s="138"/>
      <c r="D97" s="138"/>
      <c r="E97" s="138"/>
      <c r="I97" s="139"/>
      <c r="J97" s="139"/>
      <c r="K97" s="139"/>
      <c r="L97" s="139"/>
      <c r="M97" s="139"/>
      <c r="N97" s="227"/>
      <c r="O97" s="227"/>
      <c r="P97" s="140"/>
    </row>
    <row r="98" spans="2:16" outlineLevel="1" x14ac:dyDescent="0.25">
      <c r="B98" s="141"/>
      <c r="C98" s="18"/>
      <c r="D98" s="18"/>
      <c r="E98" s="18"/>
      <c r="F98" s="338" t="s">
        <v>171</v>
      </c>
      <c r="G98" s="339"/>
      <c r="H98" s="342" t="s">
        <v>172</v>
      </c>
      <c r="I98" s="142"/>
      <c r="J98" s="143"/>
      <c r="K98" s="143"/>
      <c r="L98" s="144"/>
      <c r="M98" s="140"/>
      <c r="N98" s="228"/>
      <c r="O98" s="229"/>
      <c r="P98" s="145"/>
    </row>
    <row r="99" spans="2:16" outlineLevel="1" x14ac:dyDescent="0.25">
      <c r="B99" s="147" t="s">
        <v>173</v>
      </c>
      <c r="C99" s="148" t="s">
        <v>174</v>
      </c>
      <c r="F99" s="340"/>
      <c r="G99" s="341"/>
      <c r="H99" s="343"/>
      <c r="I99" s="149"/>
      <c r="J99" s="149"/>
      <c r="K99" s="140"/>
      <c r="L99" s="150"/>
      <c r="M99" s="140"/>
      <c r="P99" s="145"/>
    </row>
    <row r="100" spans="2:16" ht="12.75" customHeight="1" outlineLevel="1" thickBot="1" x14ac:dyDescent="0.2">
      <c r="B100" s="151"/>
      <c r="C100" s="152"/>
      <c r="D100" s="152"/>
      <c r="E100" s="152"/>
      <c r="F100" s="153" t="s">
        <v>55</v>
      </c>
      <c r="G100" s="62" t="s">
        <v>163</v>
      </c>
      <c r="H100" s="344"/>
      <c r="I100" s="154"/>
      <c r="J100" s="154"/>
      <c r="K100" s="154"/>
      <c r="L100" s="155"/>
      <c r="M100" s="168"/>
      <c r="P100" s="146"/>
    </row>
    <row r="101" spans="2:16" ht="13" outlineLevel="1" thickBot="1" x14ac:dyDescent="0.3">
      <c r="B101" s="156" t="s">
        <v>175</v>
      </c>
      <c r="C101" s="157" t="s">
        <v>176</v>
      </c>
      <c r="D101" s="157"/>
      <c r="E101" s="157"/>
      <c r="F101" s="158"/>
      <c r="G101" s="158"/>
      <c r="H101" s="159">
        <v>0.6</v>
      </c>
      <c r="I101" s="160"/>
      <c r="J101" s="161" t="str">
        <f>IF(AND(F101&lt;&gt;"",H101&lt;&gt;""),F101*H101,"")</f>
        <v/>
      </c>
      <c r="K101" s="160"/>
      <c r="L101" s="161" t="str">
        <f>IF(AND(G101&lt;&gt;"",H101&lt;&gt;""),H101*G101,"")</f>
        <v/>
      </c>
      <c r="M101" s="308"/>
      <c r="N101" s="284"/>
      <c r="O101" s="284"/>
      <c r="P101" s="162"/>
    </row>
    <row r="102" spans="2:16" ht="11.25" customHeight="1" outlineLevel="1" thickBot="1" x14ac:dyDescent="0.3">
      <c r="B102" s="98" t="s">
        <v>177</v>
      </c>
      <c r="C102" s="99"/>
      <c r="D102" s="99"/>
      <c r="E102" s="99"/>
      <c r="F102" s="99"/>
      <c r="G102" s="99"/>
      <c r="H102" s="99"/>
      <c r="I102" s="163"/>
      <c r="J102" s="164">
        <f>SUM(J101:J101)</f>
        <v>0</v>
      </c>
      <c r="K102" s="163"/>
      <c r="L102" s="164">
        <f>SUM(L101:L101)</f>
        <v>0</v>
      </c>
      <c r="M102" s="309"/>
      <c r="N102" s="231"/>
      <c r="O102" s="231"/>
      <c r="P102" s="165"/>
    </row>
    <row r="103" spans="2:16" ht="13" outlineLevel="1" thickBot="1" x14ac:dyDescent="0.3">
      <c r="B103" s="166"/>
      <c r="C103" s="10"/>
      <c r="D103" s="10"/>
      <c r="E103" s="10"/>
      <c r="F103" s="10"/>
      <c r="G103" s="10"/>
      <c r="H103" s="10"/>
      <c r="I103" s="167"/>
      <c r="J103" s="167"/>
      <c r="K103" s="167"/>
      <c r="L103" s="167"/>
      <c r="M103" s="162"/>
      <c r="N103" s="227"/>
      <c r="O103" s="227"/>
      <c r="P103" s="168"/>
    </row>
    <row r="104" spans="2:16" ht="13" outlineLevel="1" thickBot="1" x14ac:dyDescent="0.3">
      <c r="B104" s="133" t="s">
        <v>178</v>
      </c>
      <c r="C104" s="169"/>
      <c r="D104" s="169"/>
      <c r="E104" s="169"/>
      <c r="F104" s="99"/>
      <c r="G104" s="99"/>
      <c r="H104" s="99"/>
      <c r="I104" s="170"/>
      <c r="J104" s="171">
        <f>J102+J96</f>
        <v>0</v>
      </c>
      <c r="K104" s="170"/>
      <c r="L104" s="171">
        <f>L102+L96</f>
        <v>0</v>
      </c>
      <c r="M104" s="139"/>
      <c r="N104" s="232"/>
      <c r="O104" s="231"/>
      <c r="P104" s="140"/>
    </row>
    <row r="105" spans="2:16" outlineLevel="1" x14ac:dyDescent="0.25">
      <c r="B105" s="137"/>
      <c r="C105" s="138"/>
      <c r="D105" s="138"/>
      <c r="E105" s="138"/>
      <c r="I105" s="139"/>
      <c r="J105" s="139"/>
      <c r="K105" s="139"/>
      <c r="L105" s="139"/>
      <c r="M105" s="139"/>
      <c r="P105" s="140"/>
    </row>
    <row r="106" spans="2:16" ht="13" thickBot="1" x14ac:dyDescent="0.3">
      <c r="I106" s="104"/>
      <c r="J106" s="65"/>
      <c r="K106" s="104"/>
      <c r="L106" s="65"/>
    </row>
    <row r="107" spans="2:16" x14ac:dyDescent="0.25">
      <c r="B107" s="320" t="s">
        <v>117</v>
      </c>
      <c r="C107" s="316" t="s">
        <v>232</v>
      </c>
      <c r="D107" s="18"/>
      <c r="E107" s="18"/>
      <c r="F107" s="18"/>
      <c r="G107" s="18"/>
      <c r="H107" s="18"/>
      <c r="I107" s="345" t="s">
        <v>55</v>
      </c>
      <c r="J107" s="346"/>
      <c r="K107" s="330" t="s">
        <v>11</v>
      </c>
      <c r="L107" s="331"/>
      <c r="M107" s="286"/>
    </row>
    <row r="108" spans="2:16" ht="13" thickBot="1" x14ac:dyDescent="0.3">
      <c r="B108" s="321"/>
      <c r="C108" s="317"/>
      <c r="I108" s="172" t="s">
        <v>1</v>
      </c>
      <c r="J108" s="90" t="s">
        <v>2</v>
      </c>
      <c r="K108" s="172" t="s">
        <v>1</v>
      </c>
      <c r="L108" s="90" t="s">
        <v>2</v>
      </c>
      <c r="M108" s="287"/>
    </row>
    <row r="109" spans="2:16" x14ac:dyDescent="0.25">
      <c r="B109" s="173" t="s">
        <v>120</v>
      </c>
      <c r="C109" s="174" t="s">
        <v>118</v>
      </c>
      <c r="D109" s="23"/>
      <c r="E109" s="23"/>
      <c r="F109" s="23"/>
      <c r="G109" s="23"/>
      <c r="H109" s="23"/>
      <c r="I109" s="175">
        <f>I25</f>
        <v>0</v>
      </c>
      <c r="J109" s="176"/>
      <c r="K109" s="175">
        <f>K25</f>
        <v>0</v>
      </c>
      <c r="L109" s="176"/>
      <c r="M109" s="292"/>
    </row>
    <row r="110" spans="2:16" ht="13" thickBot="1" x14ac:dyDescent="0.3">
      <c r="B110" s="177">
        <v>3.2</v>
      </c>
      <c r="C110" s="178" t="s">
        <v>119</v>
      </c>
      <c r="D110" s="23"/>
      <c r="E110" s="23"/>
      <c r="F110" s="23"/>
      <c r="G110" s="23"/>
      <c r="H110" s="23"/>
      <c r="I110" s="281"/>
      <c r="J110" s="282">
        <f>J104</f>
        <v>0</v>
      </c>
      <c r="K110" s="281"/>
      <c r="L110" s="282">
        <f>L104</f>
        <v>0</v>
      </c>
      <c r="M110" s="292"/>
    </row>
    <row r="111" spans="2:16" ht="13" thickTop="1" x14ac:dyDescent="0.25">
      <c r="B111" s="173" t="s">
        <v>121</v>
      </c>
      <c r="C111" s="179" t="s">
        <v>233</v>
      </c>
      <c r="D111" s="23"/>
      <c r="E111" s="23"/>
      <c r="F111" s="23"/>
      <c r="G111" s="23"/>
      <c r="H111" s="23"/>
      <c r="I111" s="279" t="str">
        <f>IF(I109&lt;J110,J110-I109,"")</f>
        <v/>
      </c>
      <c r="J111" s="280"/>
      <c r="K111" s="279" t="str">
        <f>IF(K109&lt;L110,L110-K109,"")</f>
        <v/>
      </c>
      <c r="L111" s="280"/>
      <c r="M111" s="293"/>
    </row>
    <row r="112" spans="2:16" ht="13" thickBot="1" x14ac:dyDescent="0.3">
      <c r="B112" s="173" t="s">
        <v>145</v>
      </c>
      <c r="C112" s="180" t="s">
        <v>234</v>
      </c>
      <c r="D112" s="23"/>
      <c r="E112" s="23"/>
      <c r="F112" s="23"/>
      <c r="G112" s="23"/>
      <c r="H112" s="23"/>
      <c r="I112" s="181"/>
      <c r="J112" s="182">
        <f>IF(J110&lt;=I109,I109-J110,"")</f>
        <v>0</v>
      </c>
      <c r="K112" s="181"/>
      <c r="L112" s="182">
        <f>IF(L110&lt;=K109,K109-L110,"")</f>
        <v>0</v>
      </c>
      <c r="M112" s="288"/>
    </row>
    <row r="113" spans="2:13" ht="13.5" thickTop="1" thickBot="1" x14ac:dyDescent="0.3">
      <c r="B113" s="183" t="s">
        <v>146</v>
      </c>
      <c r="C113" s="184" t="s">
        <v>122</v>
      </c>
      <c r="D113" s="184"/>
      <c r="E113" s="184"/>
      <c r="F113" s="184"/>
      <c r="G113" s="184"/>
      <c r="H113" s="184"/>
      <c r="I113" s="185">
        <f>SUM(I109:I112)</f>
        <v>0</v>
      </c>
      <c r="J113" s="186">
        <f>SUM(J109:J112)</f>
        <v>0</v>
      </c>
      <c r="K113" s="185">
        <f>SUM(K109:K112)</f>
        <v>0</v>
      </c>
      <c r="L113" s="186">
        <f>SUM(L109:L112)</f>
        <v>0</v>
      </c>
      <c r="M113" s="293"/>
    </row>
    <row r="114" spans="2:13" ht="13" thickBot="1" x14ac:dyDescent="0.3"/>
    <row r="115" spans="2:13" x14ac:dyDescent="0.25">
      <c r="B115" s="187"/>
      <c r="C115" s="188" t="s">
        <v>235</v>
      </c>
      <c r="D115" s="18"/>
      <c r="E115" s="18"/>
      <c r="F115" s="18"/>
      <c r="G115" s="18"/>
      <c r="H115" s="18"/>
      <c r="I115" s="190"/>
      <c r="J115" s="190"/>
      <c r="K115" s="190"/>
      <c r="L115" s="189"/>
    </row>
    <row r="116" spans="2:13" x14ac:dyDescent="0.25">
      <c r="B116" s="173" t="s">
        <v>184</v>
      </c>
      <c r="C116" s="191" t="s">
        <v>236</v>
      </c>
      <c r="D116" s="192"/>
      <c r="E116" s="192"/>
      <c r="F116" s="192"/>
      <c r="G116" s="192"/>
      <c r="H116" s="193"/>
      <c r="I116" s="199" t="str">
        <f>IF(AND(I109&lt;J110,SUM(F7:F8)&gt;0),I111/SUM(F7:F8),"")</f>
        <v/>
      </c>
      <c r="J116" s="200"/>
      <c r="K116" s="201" t="str">
        <f>IF(AND(K109&lt;L110,SUM(G7:G8)&gt;0),K111/SUM(G7:G8),"")</f>
        <v/>
      </c>
      <c r="L116" s="200"/>
      <c r="M116" s="292"/>
    </row>
    <row r="117" spans="2:13" ht="13" thickBot="1" x14ac:dyDescent="0.3">
      <c r="B117" s="194" t="s">
        <v>185</v>
      </c>
      <c r="C117" s="195" t="s">
        <v>237</v>
      </c>
      <c r="D117" s="60"/>
      <c r="E117" s="60"/>
      <c r="F117" s="60"/>
      <c r="G117" s="60"/>
      <c r="H117" s="60"/>
      <c r="I117" s="196"/>
      <c r="J117" s="197" t="str">
        <f>IF(AND(J110&lt;=I109,SUM(F7:F8)&gt;0),J112/SUM(F7:F8),"")</f>
        <v/>
      </c>
      <c r="K117" s="198"/>
      <c r="L117" s="197" t="str">
        <f>IF(AND(L110&lt;=K109,SUM(G7:G8)&gt;0),L112/SUM(G7:G8),"")</f>
        <v/>
      </c>
      <c r="M117" s="288"/>
    </row>
    <row r="118" spans="2:13" ht="13" thickBot="1" x14ac:dyDescent="0.3"/>
    <row r="119" spans="2:13" x14ac:dyDescent="0.25">
      <c r="B119" s="187"/>
      <c r="C119" s="188" t="s">
        <v>238</v>
      </c>
      <c r="D119" s="18"/>
      <c r="E119" s="18"/>
      <c r="F119" s="18"/>
      <c r="G119" s="18"/>
      <c r="H119" s="18"/>
      <c r="I119" s="190"/>
      <c r="J119" s="190"/>
      <c r="K119" s="190"/>
      <c r="L119" s="189"/>
    </row>
    <row r="120" spans="2:13" x14ac:dyDescent="0.25">
      <c r="B120" s="173" t="s">
        <v>188</v>
      </c>
      <c r="C120" s="191" t="s">
        <v>239</v>
      </c>
      <c r="D120" s="192"/>
      <c r="E120" s="192"/>
      <c r="F120" s="192"/>
      <c r="G120" s="192"/>
      <c r="H120" s="193"/>
      <c r="I120" s="199" t="str">
        <f>IF(AND(I109&lt;J110,SUM(F7:F8)&gt;0,D50&gt;0),I111/SUM(F7:F8)/D50,"")</f>
        <v/>
      </c>
      <c r="J120" s="200"/>
      <c r="K120" s="201" t="str">
        <f>IF(AND(K109&lt;L110,SUM(G7:G8)&gt;0,D50&gt;0),K111/SUM(G7:G8)/D50,"")</f>
        <v/>
      </c>
      <c r="L120" s="200"/>
      <c r="M120" s="292"/>
    </row>
    <row r="121" spans="2:13" ht="13" thickBot="1" x14ac:dyDescent="0.3">
      <c r="B121" s="194" t="s">
        <v>189</v>
      </c>
      <c r="C121" s="195" t="s">
        <v>240</v>
      </c>
      <c r="D121" s="60"/>
      <c r="E121" s="60"/>
      <c r="F121" s="60"/>
      <c r="G121" s="60"/>
      <c r="H121" s="60"/>
      <c r="I121" s="196"/>
      <c r="J121" s="197" t="str">
        <f>IF(AND(J110&lt;=I109,SUM(F7:F8)&gt;0,D50&gt;0),J112/SUM(F7:F8)/D50,"")</f>
        <v/>
      </c>
      <c r="K121" s="198"/>
      <c r="L121" s="197" t="str">
        <f>IF(AND(L110&lt;=K109,SUM(G7:G8)&gt;0,D50&gt;0),L112/SUM(G7:G8)/D50,"")</f>
        <v/>
      </c>
      <c r="M121" s="288"/>
    </row>
  </sheetData>
  <sheetProtection sheet="1" objects="1" scenarios="1" selectLockedCells="1"/>
  <mergeCells count="27">
    <mergeCell ref="H18:H19"/>
    <mergeCell ref="E18:E19"/>
    <mergeCell ref="L17:L18"/>
    <mergeCell ref="I17:I18"/>
    <mergeCell ref="J17:J18"/>
    <mergeCell ref="L29:L30"/>
    <mergeCell ref="J29:J30"/>
    <mergeCell ref="I3:J3"/>
    <mergeCell ref="K3:L3"/>
    <mergeCell ref="C17:C18"/>
    <mergeCell ref="F17:F19"/>
    <mergeCell ref="G18:G19"/>
    <mergeCell ref="K107:L107"/>
    <mergeCell ref="K17:K18"/>
    <mergeCell ref="F98:G99"/>
    <mergeCell ref="H98:H100"/>
    <mergeCell ref="I107:J107"/>
    <mergeCell ref="C107:C108"/>
    <mergeCell ref="K29:K30"/>
    <mergeCell ref="B107:B108"/>
    <mergeCell ref="N3:N4"/>
    <mergeCell ref="O3:O4"/>
    <mergeCell ref="B28:B29"/>
    <mergeCell ref="C28:C29"/>
    <mergeCell ref="I28:J28"/>
    <mergeCell ref="K28:L28"/>
    <mergeCell ref="I29:I30"/>
  </mergeCells>
  <phoneticPr fontId="0" type="noConversion"/>
  <pageMargins left="0.78740157480314965" right="0.78740157480314965" top="0.39370078740157483" bottom="0.39370078740157483" header="0" footer="0"/>
  <pageSetup paperSize="9" scale="93" fitToWidth="2" fitToHeight="2" orientation="portrait" blackAndWhite="1" r:id="rId1"/>
  <headerFooter alignWithMargins="0"/>
  <rowBreaks count="2" manualBreakCount="2">
    <brk id="62" min="1" max="11" man="1"/>
    <brk id="62" min="13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1:J45"/>
  <sheetViews>
    <sheetView showGridLines="0" topLeftCell="A13" zoomScaleNormal="100" zoomScaleSheetLayoutView="85" zoomScalePageLayoutView="85" workbookViewId="0">
      <selection activeCell="F26" sqref="F26:G26"/>
    </sheetView>
  </sheetViews>
  <sheetFormatPr baseColWidth="10" defaultColWidth="11.453125" defaultRowHeight="12.5" x14ac:dyDescent="0.25"/>
  <cols>
    <col min="1" max="1" width="1.7265625" style="1" customWidth="1"/>
    <col min="2" max="2" width="2.26953125" style="1" customWidth="1"/>
    <col min="3" max="3" width="5.7265625" style="1" customWidth="1"/>
    <col min="4" max="4" width="2.7265625" style="1" customWidth="1"/>
    <col min="5" max="5" width="34.7265625" style="1" customWidth="1"/>
    <col min="6" max="6" width="12.7265625" style="1" customWidth="1"/>
    <col min="7" max="8" width="13.81640625" style="1" customWidth="1"/>
    <col min="9" max="16384" width="11.453125" style="1"/>
  </cols>
  <sheetData>
    <row r="1" spans="2:8" ht="9" customHeight="1" x14ac:dyDescent="0.25"/>
    <row r="2" spans="2:8" ht="15" x14ac:dyDescent="0.25">
      <c r="B2" s="13" t="str">
        <f>CONCATENATE("Budget &amp; Abrechnung ",Einführunsblatt!D9," - Schlussblatt")</f>
        <v>Budget &amp; Abrechnung  - Schlussblatt</v>
      </c>
    </row>
    <row r="3" spans="2:8" ht="21" customHeight="1" x14ac:dyDescent="0.25"/>
    <row r="4" spans="2:8" ht="21" customHeight="1" x14ac:dyDescent="0.3">
      <c r="B4" s="260" t="s">
        <v>201</v>
      </c>
    </row>
    <row r="5" spans="2:8" ht="12.75" customHeight="1" x14ac:dyDescent="0.25">
      <c r="B5" s="241" t="s">
        <v>202</v>
      </c>
    </row>
    <row r="6" spans="2:8" ht="20.25" customHeight="1" x14ac:dyDescent="0.25">
      <c r="B6" s="361" t="s">
        <v>204</v>
      </c>
      <c r="C6" s="361"/>
      <c r="D6" s="361"/>
      <c r="E6" s="361"/>
      <c r="F6" s="362" t="s">
        <v>205</v>
      </c>
      <c r="G6" s="362"/>
      <c r="H6" s="248" t="s">
        <v>203</v>
      </c>
    </row>
    <row r="7" spans="2:8" ht="20.25" customHeight="1" x14ac:dyDescent="0.25">
      <c r="B7" s="373"/>
      <c r="C7" s="373"/>
      <c r="D7" s="373"/>
      <c r="E7" s="373"/>
      <c r="F7" s="374"/>
      <c r="G7" s="375"/>
      <c r="H7" s="263"/>
    </row>
    <row r="8" spans="2:8" ht="20.25" customHeight="1" thickBot="1" x14ac:dyDescent="0.3">
      <c r="B8" s="247"/>
      <c r="C8" s="247"/>
      <c r="D8" s="247"/>
      <c r="E8" s="233"/>
      <c r="F8" s="233"/>
      <c r="G8" s="233"/>
      <c r="H8" s="233"/>
    </row>
    <row r="9" spans="2:8" ht="20.25" customHeight="1" x14ac:dyDescent="0.3">
      <c r="B9" s="371" t="s">
        <v>147</v>
      </c>
      <c r="C9" s="371"/>
      <c r="D9" s="371"/>
      <c r="E9" s="371"/>
      <c r="F9" s="372"/>
      <c r="G9" s="376" t="s">
        <v>219</v>
      </c>
      <c r="H9" s="377"/>
    </row>
    <row r="10" spans="2:8" ht="13" thickBot="1" x14ac:dyDescent="0.3">
      <c r="B10" s="363"/>
      <c r="C10" s="363"/>
      <c r="D10" s="363"/>
      <c r="E10" s="363"/>
      <c r="F10" s="364"/>
      <c r="G10" s="256" t="s">
        <v>1</v>
      </c>
      <c r="H10" s="257" t="s">
        <v>2</v>
      </c>
    </row>
    <row r="11" spans="2:8" x14ac:dyDescent="0.25">
      <c r="B11" s="368" t="s">
        <v>206</v>
      </c>
      <c r="C11" s="369"/>
      <c r="D11" s="369"/>
      <c r="E11" s="369"/>
      <c r="F11" s="370"/>
      <c r="G11" s="268">
        <f>H7</f>
        <v>0</v>
      </c>
      <c r="H11" s="269"/>
    </row>
    <row r="12" spans="2:8" x14ac:dyDescent="0.25">
      <c r="B12" s="365" t="s">
        <v>244</v>
      </c>
      <c r="C12" s="366"/>
      <c r="D12" s="366"/>
      <c r="E12" s="366"/>
      <c r="F12" s="367"/>
      <c r="G12" s="270">
        <f>'Budget &amp; Abrechnung'!K15</f>
        <v>0</v>
      </c>
      <c r="H12" s="271"/>
    </row>
    <row r="13" spans="2:8" ht="13" thickBot="1" x14ac:dyDescent="0.3">
      <c r="B13" s="358" t="s">
        <v>245</v>
      </c>
      <c r="C13" s="359"/>
      <c r="D13" s="359"/>
      <c r="E13" s="359"/>
      <c r="F13" s="360"/>
      <c r="G13" s="272"/>
      <c r="H13" s="273">
        <f>'Budget &amp; Abrechnung'!L96</f>
        <v>0</v>
      </c>
    </row>
    <row r="14" spans="2:8" x14ac:dyDescent="0.25">
      <c r="B14" s="355" t="s">
        <v>246</v>
      </c>
      <c r="C14" s="356"/>
      <c r="D14" s="356"/>
      <c r="E14" s="356"/>
      <c r="F14" s="357"/>
      <c r="G14" s="274" t="str">
        <f>IF(SUM(Schlussblatt!G11:G13)&lt;SUM(Schlussblatt!H11:H13),SUM(Schlussblatt!H11:H13)-SUM(Schlussblatt!G11:G13),"")</f>
        <v/>
      </c>
      <c r="H14" s="275"/>
    </row>
    <row r="15" spans="2:8" ht="13" thickBot="1" x14ac:dyDescent="0.3">
      <c r="B15" s="384" t="s">
        <v>216</v>
      </c>
      <c r="C15" s="385"/>
      <c r="D15" s="385"/>
      <c r="E15" s="385"/>
      <c r="F15" s="386"/>
      <c r="G15" s="272"/>
      <c r="H15" s="276">
        <f>IF(SUM(Schlussblatt!G11:G13)&gt;=SUM(Schlussblatt!H11:H13),SUM(Schlussblatt!G11:G13)-SUM(Schlussblatt!H11:H13),"")</f>
        <v>0</v>
      </c>
    </row>
    <row r="16" spans="2:8" ht="13.5" thickTop="1" thickBot="1" x14ac:dyDescent="0.3">
      <c r="B16" s="381" t="s">
        <v>122</v>
      </c>
      <c r="C16" s="382"/>
      <c r="D16" s="382"/>
      <c r="E16" s="382"/>
      <c r="F16" s="383"/>
      <c r="G16" s="277">
        <f>SUM(G11:G15)</f>
        <v>0</v>
      </c>
      <c r="H16" s="278">
        <f>SUM(H10:H15)</f>
        <v>0</v>
      </c>
    </row>
    <row r="17" spans="2:10" ht="20.25" customHeight="1" x14ac:dyDescent="0.25">
      <c r="B17" s="241"/>
      <c r="C17" s="247"/>
      <c r="D17" s="247"/>
      <c r="E17" s="233"/>
      <c r="F17" s="233"/>
      <c r="G17" s="233"/>
      <c r="H17" s="233"/>
    </row>
    <row r="18" spans="2:10" ht="20.25" customHeight="1" x14ac:dyDescent="0.3">
      <c r="B18" s="260" t="s">
        <v>207</v>
      </c>
      <c r="C18" s="247"/>
      <c r="D18" s="247"/>
      <c r="E18" s="233"/>
      <c r="F18" s="233"/>
      <c r="G18" s="233"/>
      <c r="H18" s="233"/>
    </row>
    <row r="19" spans="2:10" ht="12.75" customHeight="1" x14ac:dyDescent="0.25">
      <c r="B19" s="250" t="str">
        <f>IF(G11+G12-H13&lt;0,"X","")</f>
        <v/>
      </c>
      <c r="C19" s="12" t="s">
        <v>208</v>
      </c>
      <c r="D19" s="378" t="s">
        <v>247</v>
      </c>
      <c r="E19" s="378"/>
      <c r="F19" s="378"/>
      <c r="G19" s="378"/>
      <c r="H19" s="378"/>
    </row>
    <row r="20" spans="2:10" ht="12.75" customHeight="1" x14ac:dyDescent="0.25">
      <c r="B20" s="255"/>
      <c r="C20" s="233"/>
      <c r="D20" s="379" t="s">
        <v>209</v>
      </c>
      <c r="E20" s="379"/>
      <c r="F20" s="379"/>
      <c r="G20" s="379"/>
      <c r="H20" s="379"/>
    </row>
    <row r="21" spans="2:10" ht="20.25" customHeight="1" x14ac:dyDescent="0.25">
      <c r="B21" s="361" t="s">
        <v>123</v>
      </c>
      <c r="C21" s="361"/>
      <c r="D21" s="361"/>
      <c r="E21" s="361"/>
      <c r="F21" s="362" t="s">
        <v>205</v>
      </c>
      <c r="G21" s="362"/>
      <c r="H21" s="248" t="s">
        <v>203</v>
      </c>
    </row>
    <row r="22" spans="2:10" ht="20.25" customHeight="1" x14ac:dyDescent="0.25">
      <c r="B22" s="375"/>
      <c r="C22" s="380"/>
      <c r="D22" s="380"/>
      <c r="E22" s="380"/>
      <c r="F22" s="380"/>
      <c r="G22" s="380"/>
      <c r="H22" s="264"/>
    </row>
    <row r="23" spans="2:10" ht="20.25" customHeight="1" x14ac:dyDescent="0.25">
      <c r="B23" s="387"/>
      <c r="C23" s="388"/>
      <c r="D23" s="388"/>
      <c r="E23" s="388"/>
      <c r="F23" s="388"/>
      <c r="G23" s="388"/>
      <c r="H23" s="265"/>
    </row>
    <row r="24" spans="2:10" ht="20.25" customHeight="1" x14ac:dyDescent="0.25">
      <c r="B24" s="387"/>
      <c r="C24" s="388"/>
      <c r="D24" s="388"/>
      <c r="E24" s="388"/>
      <c r="F24" s="388"/>
      <c r="G24" s="388"/>
      <c r="H24" s="265"/>
    </row>
    <row r="25" spans="2:10" ht="20.25" customHeight="1" x14ac:dyDescent="0.25">
      <c r="B25" s="387"/>
      <c r="C25" s="388"/>
      <c r="D25" s="388"/>
      <c r="E25" s="388"/>
      <c r="F25" s="388"/>
      <c r="G25" s="388"/>
      <c r="H25" s="265"/>
    </row>
    <row r="26" spans="2:10" ht="20.25" customHeight="1" x14ac:dyDescent="0.25">
      <c r="B26" s="387"/>
      <c r="C26" s="388"/>
      <c r="D26" s="388"/>
      <c r="E26" s="388"/>
      <c r="F26" s="388"/>
      <c r="G26" s="388"/>
      <c r="H26" s="265"/>
    </row>
    <row r="27" spans="2:10" ht="20.25" customHeight="1" x14ac:dyDescent="0.25">
      <c r="B27" s="387"/>
      <c r="C27" s="388"/>
      <c r="D27" s="388"/>
      <c r="E27" s="388"/>
      <c r="F27" s="388"/>
      <c r="G27" s="388"/>
      <c r="H27" s="265"/>
    </row>
    <row r="28" spans="2:10" ht="20.25" customHeight="1" x14ac:dyDescent="0.25">
      <c r="B28" s="387"/>
      <c r="C28" s="388"/>
      <c r="D28" s="388"/>
      <c r="E28" s="388"/>
      <c r="F28" s="388"/>
      <c r="G28" s="388"/>
      <c r="H28" s="265"/>
    </row>
    <row r="29" spans="2:10" ht="20.25" customHeight="1" thickBot="1" x14ac:dyDescent="0.3">
      <c r="B29" s="387"/>
      <c r="C29" s="388"/>
      <c r="D29" s="388"/>
      <c r="E29" s="388"/>
      <c r="F29" s="388"/>
      <c r="G29" s="388"/>
      <c r="H29" s="266"/>
    </row>
    <row r="30" spans="2:10" ht="20.25" customHeight="1" thickTop="1" thickBot="1" x14ac:dyDescent="0.3">
      <c r="B30" s="379" t="str">
        <f>CONCATENATE("Total (muss muss ",IF(B19="X",CONCATENATE(TEXT(G14,"[$CHF] #'##0.00")," betragen)"),"leer sein)"))</f>
        <v>Total (muss muss leer sein)</v>
      </c>
      <c r="C30" s="379"/>
      <c r="D30" s="379"/>
      <c r="E30" s="379"/>
      <c r="F30" s="389" t="str">
        <f>IF(AND(B19="X",H30&lt;&gt;G14)," STIMMT NICHT ÜBEREIN !",IF(AND(B19="",H30&lt;&gt;"---"),"MUSS LEER SEIN!",""))</f>
        <v/>
      </c>
      <c r="G30" s="389"/>
      <c r="H30" s="267" t="str">
        <f>IF(SUM(H22:H29)&lt;&gt;0,SUM(H22:H29),"---")</f>
        <v>---</v>
      </c>
      <c r="I30" s="261"/>
      <c r="J30" s="261"/>
    </row>
    <row r="31" spans="2:10" ht="15" customHeight="1" thickTop="1" x14ac:dyDescent="0.25">
      <c r="B31" s="234"/>
      <c r="C31" s="234"/>
      <c r="D31" s="234"/>
    </row>
    <row r="32" spans="2:10" ht="12.75" customHeight="1" x14ac:dyDescent="0.25">
      <c r="B32" s="251" t="str">
        <f>IF(G11+G12-H13&gt;0,"X","")</f>
        <v/>
      </c>
      <c r="C32" s="12" t="s">
        <v>210</v>
      </c>
      <c r="D32" s="378" t="s">
        <v>214</v>
      </c>
      <c r="E32" s="378"/>
      <c r="F32" s="378"/>
      <c r="G32" s="378"/>
      <c r="H32" s="378"/>
    </row>
    <row r="33" spans="2:8" ht="12.75" customHeight="1" x14ac:dyDescent="0.25">
      <c r="D33" s="378" t="s">
        <v>211</v>
      </c>
      <c r="E33" s="378"/>
      <c r="F33" s="1" t="s">
        <v>252</v>
      </c>
    </row>
    <row r="34" spans="2:8" ht="12.75" customHeight="1" x14ac:dyDescent="0.25">
      <c r="F34" s="1" t="s">
        <v>253</v>
      </c>
    </row>
    <row r="35" spans="2:8" ht="12.75" customHeight="1" x14ac:dyDescent="0.25">
      <c r="F35" s="1" t="s">
        <v>254</v>
      </c>
    </row>
    <row r="36" spans="2:8" ht="12.75" customHeight="1" x14ac:dyDescent="0.25">
      <c r="F36" s="1" t="s">
        <v>250</v>
      </c>
      <c r="H36" s="1" t="s">
        <v>255</v>
      </c>
    </row>
    <row r="37" spans="2:8" ht="6" customHeight="1" x14ac:dyDescent="0.25"/>
    <row r="38" spans="2:8" ht="12.75" customHeight="1" x14ac:dyDescent="0.25">
      <c r="D38" s="1" t="s">
        <v>212</v>
      </c>
      <c r="F38" s="392" t="str">
        <f>IF(B32="X",H15,"---")</f>
        <v>---</v>
      </c>
      <c r="G38" s="392"/>
    </row>
    <row r="39" spans="2:8" ht="12.75" customHeight="1" x14ac:dyDescent="0.25">
      <c r="F39" s="252"/>
      <c r="G39" s="252"/>
    </row>
    <row r="40" spans="2:8" ht="12.75" customHeight="1" x14ac:dyDescent="0.25">
      <c r="B40" s="251" t="str">
        <f>IF(G11+G12-H13=0,"X","")</f>
        <v>X</v>
      </c>
      <c r="C40" s="12" t="s">
        <v>213</v>
      </c>
      <c r="D40" s="249" t="s">
        <v>215</v>
      </c>
      <c r="F40" s="252"/>
      <c r="G40" s="252"/>
    </row>
    <row r="41" spans="2:8" ht="34.5" customHeight="1" x14ac:dyDescent="0.25"/>
    <row r="42" spans="2:8" ht="26.25" customHeight="1" x14ac:dyDescent="0.25">
      <c r="B42" s="391" t="s">
        <v>241</v>
      </c>
      <c r="C42" s="391"/>
      <c r="D42" s="391"/>
      <c r="E42" s="391"/>
      <c r="F42" s="391"/>
      <c r="G42" s="391"/>
      <c r="H42" s="391"/>
    </row>
    <row r="43" spans="2:8" ht="15" customHeight="1" x14ac:dyDescent="0.25"/>
    <row r="44" spans="2:8" ht="20.25" customHeight="1" x14ac:dyDescent="0.25">
      <c r="B44" s="314" t="s">
        <v>217</v>
      </c>
      <c r="C44" s="314"/>
      <c r="D44" s="314"/>
      <c r="E44" s="262"/>
      <c r="F44" s="12" t="s">
        <v>218</v>
      </c>
      <c r="G44" s="390"/>
      <c r="H44" s="390"/>
    </row>
    <row r="45" spans="2:8" x14ac:dyDescent="0.25">
      <c r="H45" s="1" t="s">
        <v>220</v>
      </c>
    </row>
  </sheetData>
  <sheetProtection sheet="1" objects="1" scenarios="1" selectLockedCells="1"/>
  <mergeCells count="41">
    <mergeCell ref="B30:E30"/>
    <mergeCell ref="F30:G30"/>
    <mergeCell ref="G44:H44"/>
    <mergeCell ref="B44:D44"/>
    <mergeCell ref="B42:H42"/>
    <mergeCell ref="F38:G38"/>
    <mergeCell ref="D33:E33"/>
    <mergeCell ref="D32:H32"/>
    <mergeCell ref="B28:E28"/>
    <mergeCell ref="F28:G28"/>
    <mergeCell ref="B29:E29"/>
    <mergeCell ref="F29:G29"/>
    <mergeCell ref="B26:E26"/>
    <mergeCell ref="F26:G26"/>
    <mergeCell ref="B27:E27"/>
    <mergeCell ref="F27:G27"/>
    <mergeCell ref="B24:E24"/>
    <mergeCell ref="F24:G24"/>
    <mergeCell ref="B25:E25"/>
    <mergeCell ref="F25:G25"/>
    <mergeCell ref="B23:E23"/>
    <mergeCell ref="F23:G23"/>
    <mergeCell ref="G9:H9"/>
    <mergeCell ref="D19:H19"/>
    <mergeCell ref="D20:H20"/>
    <mergeCell ref="B22:E22"/>
    <mergeCell ref="F22:G22"/>
    <mergeCell ref="F21:G21"/>
    <mergeCell ref="B21:E21"/>
    <mergeCell ref="B16:F16"/>
    <mergeCell ref="B15:F15"/>
    <mergeCell ref="B14:F14"/>
    <mergeCell ref="B13:F13"/>
    <mergeCell ref="B6:E6"/>
    <mergeCell ref="F6:G6"/>
    <mergeCell ref="B10:F10"/>
    <mergeCell ref="B12:F12"/>
    <mergeCell ref="B11:F11"/>
    <mergeCell ref="B9:F9"/>
    <mergeCell ref="B7:E7"/>
    <mergeCell ref="F7:G7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portrait" blackAndWhite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E23"/>
  <sheetViews>
    <sheetView showGridLines="0" showOutlineSymbols="0" topLeftCell="A13" zoomScaleNormal="100" workbookViewId="0">
      <selection activeCell="J10" sqref="J10"/>
    </sheetView>
  </sheetViews>
  <sheetFormatPr baseColWidth="10" defaultColWidth="11.453125" defaultRowHeight="12.75" customHeight="1" x14ac:dyDescent="0.25"/>
  <cols>
    <col min="1" max="1" width="1.7265625" style="235" customWidth="1"/>
    <col min="2" max="2" width="18.1796875" style="236" customWidth="1"/>
    <col min="3" max="3" width="2" style="235" customWidth="1"/>
    <col min="4" max="4" width="15.7265625" style="235" customWidth="1"/>
    <col min="5" max="5" width="38.26953125" style="235" customWidth="1"/>
    <col min="6" max="16384" width="11.453125" style="235"/>
  </cols>
  <sheetData>
    <row r="1" spans="1:5" ht="9" customHeight="1" x14ac:dyDescent="0.25"/>
    <row r="2" spans="1:5" ht="15" customHeight="1" x14ac:dyDescent="0.3">
      <c r="A2" s="237"/>
      <c r="B2" s="239" t="s">
        <v>230</v>
      </c>
    </row>
    <row r="4" spans="1:5" ht="39" customHeight="1" x14ac:dyDescent="0.25">
      <c r="B4" s="242" t="s">
        <v>153</v>
      </c>
      <c r="C4" s="391" t="s">
        <v>193</v>
      </c>
      <c r="D4" s="391"/>
      <c r="E4" s="391"/>
    </row>
    <row r="5" spans="1:5" ht="12.5" x14ac:dyDescent="0.25">
      <c r="B5" s="242"/>
      <c r="C5" s="243"/>
      <c r="D5" s="243"/>
      <c r="E5" s="243"/>
    </row>
    <row r="6" spans="1:5" ht="26.25" customHeight="1" x14ac:dyDescent="0.25">
      <c r="B6" s="245" t="s">
        <v>165</v>
      </c>
      <c r="C6" s="391" t="s">
        <v>167</v>
      </c>
      <c r="D6" s="391"/>
      <c r="E6" s="391"/>
    </row>
    <row r="7" spans="1:5" ht="12.5" x14ac:dyDescent="0.25">
      <c r="C7" s="395" t="s">
        <v>166</v>
      </c>
      <c r="D7" s="395"/>
      <c r="E7" s="395"/>
    </row>
    <row r="8" spans="1:5" ht="24" customHeight="1" x14ac:dyDescent="0.25">
      <c r="C8" s="246" t="s">
        <v>199</v>
      </c>
      <c r="D8" s="391" t="s">
        <v>256</v>
      </c>
      <c r="E8" s="393"/>
    </row>
    <row r="9" spans="1:5" ht="12.5" x14ac:dyDescent="0.25">
      <c r="C9" s="246" t="s">
        <v>199</v>
      </c>
      <c r="D9" s="391" t="s">
        <v>200</v>
      </c>
      <c r="E9" s="393"/>
    </row>
    <row r="10" spans="1:5" ht="26.25" customHeight="1" x14ac:dyDescent="0.25">
      <c r="C10" s="246" t="s">
        <v>199</v>
      </c>
      <c r="D10" s="391" t="s">
        <v>231</v>
      </c>
      <c r="E10" s="391"/>
    </row>
    <row r="12" spans="1:5" ht="12.75" customHeight="1" x14ac:dyDescent="0.25">
      <c r="B12" s="236" t="s">
        <v>154</v>
      </c>
    </row>
    <row r="14" spans="1:5" ht="26.25" customHeight="1" x14ac:dyDescent="0.25">
      <c r="B14" s="244" t="s">
        <v>155</v>
      </c>
      <c r="C14" s="394" t="s">
        <v>156</v>
      </c>
      <c r="D14" s="394"/>
      <c r="E14" s="394"/>
    </row>
    <row r="16" spans="1:5" ht="53.25" customHeight="1" x14ac:dyDescent="0.25">
      <c r="B16" s="242" t="s">
        <v>157</v>
      </c>
      <c r="C16" s="391" t="s">
        <v>194</v>
      </c>
      <c r="D16" s="391"/>
      <c r="E16" s="391"/>
    </row>
    <row r="17" spans="3:5" ht="12.75" customHeight="1" x14ac:dyDescent="0.25">
      <c r="C17" s="235" t="s">
        <v>198</v>
      </c>
      <c r="E17" s="235" t="s">
        <v>195</v>
      </c>
    </row>
    <row r="18" spans="3:5" ht="12.75" customHeight="1" x14ac:dyDescent="0.25">
      <c r="C18" s="236" t="s">
        <v>196</v>
      </c>
      <c r="E18" s="235" t="s">
        <v>197</v>
      </c>
    </row>
    <row r="21" spans="3:5" ht="12.75" customHeight="1" x14ac:dyDescent="0.25">
      <c r="C21" s="238"/>
    </row>
    <row r="22" spans="3:5" ht="12.75" customHeight="1" x14ac:dyDescent="0.25">
      <c r="C22" s="238"/>
    </row>
    <row r="23" spans="3:5" ht="12.75" customHeight="1" x14ac:dyDescent="0.25">
      <c r="C23" s="238"/>
    </row>
  </sheetData>
  <sheetProtection sheet="1" objects="1" scenarios="1" selectLockedCells="1"/>
  <mergeCells count="8">
    <mergeCell ref="D9:E9"/>
    <mergeCell ref="C4:E4"/>
    <mergeCell ref="C14:E14"/>
    <mergeCell ref="C16:E16"/>
    <mergeCell ref="C6:E6"/>
    <mergeCell ref="C7:E7"/>
    <mergeCell ref="D8:E8"/>
    <mergeCell ref="D10:E10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Einführunsblatt</vt:lpstr>
      <vt:lpstr>Budget &amp; Abrechnung</vt:lpstr>
      <vt:lpstr>Schlussblatt</vt:lpstr>
      <vt:lpstr>Anleitung</vt:lpstr>
      <vt:lpstr>Anleitung!Druckbereich</vt:lpstr>
      <vt:lpstr>'Budget &amp; Abrechnung'!Druckbereich</vt:lpstr>
      <vt:lpstr>Einführunsblatt!Druckbereich</vt:lpstr>
      <vt:lpstr>Schlussblatt!Druckbereich</vt:lpstr>
      <vt:lpstr>'Budget &amp; Abrechnung'!Drucktitel</vt:lpstr>
    </vt:vector>
  </TitlesOfParts>
  <Company>Jungschar EMK Schweiz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Lager-Budget &amp; Abrechnung normal</dc:title>
  <dc:subject>Finanzen, Zentralkasse</dc:subject>
  <dc:creator>KIK</dc:creator>
  <cp:lastModifiedBy>Martin Graber</cp:lastModifiedBy>
  <cp:lastPrinted>2008-11-12T21:19:35Z</cp:lastPrinted>
  <dcterms:created xsi:type="dcterms:W3CDTF">1997-10-13T14:18:42Z</dcterms:created>
  <dcterms:modified xsi:type="dcterms:W3CDTF">2019-01-30T11:35:47Z</dcterms:modified>
  <cp:category>Administration</cp:category>
</cp:coreProperties>
</file>